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<sst xmlns="http://schemas.openxmlformats.org/spreadsheetml/2006/main" count="430" uniqueCount="221">
  <si>
    <t>TCC</t>
  </si>
  <si>
    <t>GEÇİCİ SONUÇ</t>
  </si>
  <si>
    <t>SONUÇ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</si>
  <si>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</si>
  <si>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</si>
  <si>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</si>
  <si>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</si>
  <si>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</si>
  <si>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</si>
  <si>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</si>
  <si>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</si>
  <si>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</si>
  <si>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TROFE</t>
  </si>
  <si>
    <t>PUANI</t>
  </si>
  <si>
    <t>IRC II (YEŞİL) - [TCC 1,069 - 1,025 arası]</t>
  </si>
  <si>
    <t>IRC III (LACİVERT) - [TCC 1,024 - 0,980 arası]</t>
  </si>
  <si>
    <t>SAHİBİ / SORUMLU KİŞİ</t>
  </si>
  <si>
    <t>IRC I (SARI) - [TCC 1,070 ve üzeri ve Mumm 30 (Farr 30)  tipi tekneler]</t>
  </si>
  <si>
    <t>YARIŞ KURULU BAŞKANI</t>
  </si>
  <si>
    <t>Finiş Saati</t>
  </si>
  <si>
    <t>hh:mm:ss</t>
  </si>
  <si>
    <t>Geçen Süre</t>
  </si>
  <si>
    <t>saniye</t>
  </si>
  <si>
    <t>PROTOTYPE</t>
  </si>
  <si>
    <t>7 BELA</t>
  </si>
  <si>
    <t>FARR 40</t>
  </si>
  <si>
    <t>IDEFIX</t>
  </si>
  <si>
    <t>MELGES 32</t>
  </si>
  <si>
    <t>GÖRKEM ERTUYUN</t>
  </si>
  <si>
    <t>ORION</t>
  </si>
  <si>
    <t>MAT 12</t>
  </si>
  <si>
    <t>A 40 RC</t>
  </si>
  <si>
    <t>SHAKER</t>
  </si>
  <si>
    <t>J 122</t>
  </si>
  <si>
    <t>ESP 3043</t>
  </si>
  <si>
    <t>BOSPHORUS PIRATES</t>
  </si>
  <si>
    <t>ONE TONNER</t>
  </si>
  <si>
    <t>EASY TIGER</t>
  </si>
  <si>
    <t>FIRST 40.7</t>
  </si>
  <si>
    <t>MATRAK</t>
  </si>
  <si>
    <t>MAT 1010</t>
  </si>
  <si>
    <t>CAPRICORN</t>
  </si>
  <si>
    <t>FIRST 45</t>
  </si>
  <si>
    <t>AHMET EKER</t>
  </si>
  <si>
    <t>FIRST 35</t>
  </si>
  <si>
    <t>GBR186N</t>
  </si>
  <si>
    <t>FIRST 34.7</t>
  </si>
  <si>
    <t>VEDAT DOĞAN</t>
  </si>
  <si>
    <t>KEYİF</t>
  </si>
  <si>
    <t>ERGÜN KARGALIOĞLU</t>
  </si>
  <si>
    <t>GÜNEŞ SİGORTA FALCON</t>
  </si>
  <si>
    <t>DENİZ YILMAZ</t>
  </si>
  <si>
    <t>MAT 10</t>
  </si>
  <si>
    <t>CORBY 29 TR</t>
  </si>
  <si>
    <t>SİNAN SÜMER</t>
  </si>
  <si>
    <t>ELAN 340</t>
  </si>
  <si>
    <t>HENİ</t>
  </si>
  <si>
    <t>ALFASAIL PETEK</t>
  </si>
  <si>
    <t>CEVAT SATIR/ŞAHİN AKIN</t>
  </si>
  <si>
    <t>DUFOUR 34</t>
  </si>
  <si>
    <t>G 28</t>
  </si>
  <si>
    <t>MEHMET İNAL/MEHMET YÜCEL</t>
  </si>
  <si>
    <t>POGO 8.50</t>
  </si>
  <si>
    <t>JUMBO</t>
  </si>
  <si>
    <t>J 80</t>
  </si>
  <si>
    <t>FIRST 27.7</t>
  </si>
  <si>
    <t>TANTANA</t>
  </si>
  <si>
    <t>SUN ODYSSEY 32i</t>
  </si>
  <si>
    <t>GÜVEN KOCA</t>
  </si>
  <si>
    <t>KAÇAMAK</t>
  </si>
  <si>
    <t>ÖZCAN ÖZVERİM</t>
  </si>
  <si>
    <t xml:space="preserve">    * Destek sınıfında spinnaker (simetrik veya asimetrik ) kullanan tekneler</t>
  </si>
  <si>
    <t>IRC IV (TURUNCU) - [TCC 0,979 ve altı]</t>
  </si>
  <si>
    <t>ORIENT EXPRESS VI</t>
  </si>
  <si>
    <t>FARR 55</t>
  </si>
  <si>
    <t>BÜLENT ATABAY</t>
  </si>
  <si>
    <t>FB SPOR KULÜBÜ/OĞUZ AYAN</t>
  </si>
  <si>
    <t>KEYİF 60</t>
  </si>
  <si>
    <t>GRAND SOLEIL 45</t>
  </si>
  <si>
    <t>ELİF GÜMRÜK/ERCÜMENT GÜMRÜK</t>
  </si>
  <si>
    <t>PINAR BUZLUK/HALUK BUZLUK</t>
  </si>
  <si>
    <t>AVEA-İSTANBUL YELKEN</t>
  </si>
  <si>
    <t>FIRST 40</t>
  </si>
  <si>
    <t>İYK-ALİ KEMAL TÜFEKÇİ</t>
  </si>
  <si>
    <t>VEDAT TEZMAN/ORHAN TÜKER</t>
  </si>
  <si>
    <t>FARR 30</t>
  </si>
  <si>
    <t>EMİN ALİ SİPAHİ</t>
  </si>
  <si>
    <t>MOON&amp;STAR</t>
  </si>
  <si>
    <t>TURKCELL-ALİZE</t>
  </si>
  <si>
    <t>ERDOĞAN SOYSAL</t>
  </si>
  <si>
    <t>i-Marine  F 35</t>
  </si>
  <si>
    <t>EJDER VAROL</t>
  </si>
  <si>
    <t>HAKAN YAZICI/SELİM YAZICI</t>
  </si>
  <si>
    <t>SAMSARA-ADVEN. REPUBLIC</t>
  </si>
  <si>
    <t>ORHUN MAŞLAK</t>
  </si>
  <si>
    <t>GOLIATH</t>
  </si>
  <si>
    <t>SUN FAST 3200</t>
  </si>
  <si>
    <t>MERİH BALTA/MEHMET AKİF BALTA</t>
  </si>
  <si>
    <t>EKER</t>
  </si>
  <si>
    <t>İTÜ YELKEN-HEDEF YELKEN</t>
  </si>
  <si>
    <t>QUATTRO</t>
  </si>
  <si>
    <t>FIRST 30</t>
  </si>
  <si>
    <t>EFES ALİZE</t>
  </si>
  <si>
    <t>SİNAN SÜMER/KAAN DARNEL</t>
  </si>
  <si>
    <t>ESER İNCE</t>
  </si>
  <si>
    <t>SHARKY</t>
  </si>
  <si>
    <t>MEHMET KAVİ/TİMUÇİN TANYELİ</t>
  </si>
  <si>
    <t>MINX-HEDEF YELKEN</t>
  </si>
  <si>
    <t>BAVARIA 38</t>
  </si>
  <si>
    <t>PLATU 25</t>
  </si>
  <si>
    <t>FB SPOR KULÜBÜ/EREN ÖZDAL</t>
  </si>
  <si>
    <t>MASKE</t>
  </si>
  <si>
    <t>ELAN 444</t>
  </si>
  <si>
    <t>ŞENAN KERÇİN</t>
  </si>
  <si>
    <t>FIRST 32</t>
  </si>
  <si>
    <t>TARKAN AKDOĞAN</t>
  </si>
  <si>
    <t>DUFOUR 30</t>
  </si>
  <si>
    <t>TCF</t>
  </si>
  <si>
    <t>11 MAYIS 2013</t>
  </si>
  <si>
    <t>DESTEK (BEYAZ)</t>
  </si>
  <si>
    <t>GEZGİN (BORDO)</t>
  </si>
  <si>
    <t>TAYK /W-COLLECTION CUP 3 BOSPHORUS 2013 YAT YARIŞI</t>
  </si>
  <si>
    <t>KORZA</t>
  </si>
  <si>
    <t>GÜRHAN TÜKER</t>
  </si>
  <si>
    <t>FIN13131</t>
  </si>
  <si>
    <t>FARRFARA</t>
  </si>
  <si>
    <t>ERHAN UZUN</t>
  </si>
  <si>
    <t>BORUSAN RACING-ÇILGIN SİGMA</t>
  </si>
  <si>
    <t>BÜLENT DEMİRCİOĞLU/BORA GÜMÜŞDAL</t>
  </si>
  <si>
    <t>ALVIMEDICA 2</t>
  </si>
  <si>
    <t>CEM BOZKURT/KAAN İŞ</t>
  </si>
  <si>
    <t>7 BELA ORTAKLAR/AYHAN KARACA</t>
  </si>
  <si>
    <t>VEDAT ÇALIK/ONUR TOK</t>
  </si>
  <si>
    <t>ISLAND BREEZE</t>
  </si>
  <si>
    <t>AZUREE 40</t>
  </si>
  <si>
    <t>MUHAMMET KENAN MANDIRACI</t>
  </si>
  <si>
    <t>FENERBAHÇE 1-GARANTI SAILING</t>
  </si>
  <si>
    <t>ARCORA - 4 KMS RC</t>
  </si>
  <si>
    <t>OREL KALOMENİ/UTKU ÖREN</t>
  </si>
  <si>
    <t>FİKRET ELBİRLİK/ÖZAY ÇAĞIMNI</t>
  </si>
  <si>
    <t>PASSION II</t>
  </si>
  <si>
    <t>ACADIA 3</t>
  </si>
  <si>
    <t>EKREM YEMLİHAOĞLU/EMİN EMRE</t>
  </si>
  <si>
    <t>GOLDEN TOY</t>
  </si>
  <si>
    <t>BAHÇEŞEHİR ÜNİ./ÖZER KARAKOCA</t>
  </si>
  <si>
    <t>GOBLIN 3</t>
  </si>
  <si>
    <t>AYDIN YURDUM</t>
  </si>
  <si>
    <t>ESHQUIA</t>
  </si>
  <si>
    <t>ERSAN BAYRAKTAR</t>
  </si>
  <si>
    <t>YAPIARTI-MOBYDICK</t>
  </si>
  <si>
    <t>MURAT KULAKSIZOĞLU</t>
  </si>
  <si>
    <t>ORHAN ÖZDAŞ</t>
  </si>
  <si>
    <t>MATRIX</t>
  </si>
  <si>
    <t>ORHAN GORBON</t>
  </si>
  <si>
    <t>LOGO</t>
  </si>
  <si>
    <t>TUĞRUL TEKBULUT/ALKIM GÜLCAN</t>
  </si>
  <si>
    <t>ENKA - CHEESE</t>
  </si>
  <si>
    <t>LEVENT PEYNİRCİ/ARİF GÜRDENLİ</t>
  </si>
  <si>
    <t>F 35 EXP.-HEDEF YELKEN-ERGO</t>
  </si>
  <si>
    <t>VEDAT TEZMAN/LEVENT ÖZGEN</t>
  </si>
  <si>
    <t>DRAGUT</t>
  </si>
  <si>
    <t>A 35</t>
  </si>
  <si>
    <t>SKOPEA SAIL INC./SARP GÜNEY</t>
  </si>
  <si>
    <t>VOLVO CARS - KEYFİM 3,5</t>
  </si>
  <si>
    <t>ARÇELİK ALİZE</t>
  </si>
  <si>
    <t>SİNAN SÜMER/KEMAL MUSLUBAŞ</t>
  </si>
  <si>
    <t>PUMA-HUNTER</t>
  </si>
  <si>
    <t>ERGÜN TÜRKER</t>
  </si>
  <si>
    <t>TOLGA TUNÇER</t>
  </si>
  <si>
    <t>SHAK SHUKA</t>
  </si>
  <si>
    <t>HASAN UTKU ÇETİNER</t>
  </si>
  <si>
    <t>HEDEF YELKEN/MELİH BAĞDATLI</t>
  </si>
  <si>
    <t>JALAPENO</t>
  </si>
  <si>
    <t>J 35</t>
  </si>
  <si>
    <t>ERDOĞAN ÇEKİÇER/JOZİ ZALMA</t>
  </si>
  <si>
    <t>MUSTAFA KOÇ/DENİZ YILMAZER</t>
  </si>
  <si>
    <t>SELAN</t>
  </si>
  <si>
    <t>ELAN 310</t>
  </si>
  <si>
    <t>SERDAR PAKAKAR/BARIŞ ERSEMİZ</t>
  </si>
  <si>
    <t>FENERBAHÇE 3-ROCHE</t>
  </si>
  <si>
    <t>HEDEF YELKEN/EFE REGAY</t>
  </si>
  <si>
    <t>MARMARA YELKEN 1</t>
  </si>
  <si>
    <t>BENETAU 25</t>
  </si>
  <si>
    <t>MÜNİFCAN ÇINAY/BURAK ÜLGÜR</t>
  </si>
  <si>
    <t>ŞÜKRÜ UZUNER</t>
  </si>
  <si>
    <t>BELLE DE JOUR</t>
  </si>
  <si>
    <t>GÜLDEREN ORAL</t>
  </si>
  <si>
    <t>BOSCH - ZİG ZAG</t>
  </si>
  <si>
    <t>SİNAN SÜMER/HÜSEYİN AKÇA</t>
  </si>
  <si>
    <t>SUN ODYSSEY 37</t>
  </si>
  <si>
    <t>ALİ TOKER</t>
  </si>
  <si>
    <t>ECEMİZ-WINGS</t>
  </si>
  <si>
    <t>KARIA 31</t>
  </si>
  <si>
    <t>SERDAR ERTÜRK</t>
  </si>
  <si>
    <t>MİKRO - CENOA</t>
  </si>
  <si>
    <t>AKFEN-LADY ANTIOCHE</t>
  </si>
  <si>
    <t>ÖZGÜR KURŞUN/SELİM ARTIŞ</t>
  </si>
  <si>
    <t>**DENİZCE</t>
  </si>
  <si>
    <t>ELAN 434</t>
  </si>
  <si>
    <t>HALUK IŞINDAĞ</t>
  </si>
  <si>
    <t>*CARPE DIEM</t>
  </si>
  <si>
    <t>ÖMER FARUK SAĞESEN</t>
  </si>
  <si>
    <t>HAPPY HOUR</t>
  </si>
  <si>
    <t>BAVARIA 36</t>
  </si>
  <si>
    <t>ERMAN AYVAZ</t>
  </si>
  <si>
    <t>BEAUTY</t>
  </si>
  <si>
    <t>BERNA NARŞAP/NACİ NARŞAP</t>
  </si>
  <si>
    <t>ÇİĞDEM</t>
  </si>
  <si>
    <t>RIZA TEVFİK EPİKMEN</t>
  </si>
  <si>
    <r>
      <t xml:space="preserve"> * </t>
    </r>
    <r>
      <rPr>
        <sz val="8"/>
        <rFont val="Arial"/>
        <family val="2"/>
      </rPr>
      <t>Gezgin sınıfında spinnaker (simetrik veya asimetrik ) kullanan tekneler</t>
    </r>
  </si>
  <si>
    <r>
      <t>**</t>
    </r>
    <r>
      <rPr>
        <sz val="8"/>
        <rFont val="Arial Tur"/>
        <family val="2"/>
      </rPr>
      <t xml:space="preserve"> Gezgin sınıfında spinnaker (simetrik veya asimetrik ) kullanan ve katlanır pervanesi olan tekneler</t>
    </r>
  </si>
  <si>
    <t>*HIBIKI</t>
  </si>
  <si>
    <t>PAPILI</t>
  </si>
  <si>
    <t>BANDIDO</t>
  </si>
  <si>
    <t>RET</t>
  </si>
  <si>
    <t>DNC</t>
  </si>
  <si>
    <t xml:space="preserve"> </t>
  </si>
  <si>
    <t>DNF</t>
  </si>
  <si>
    <t>11 MAYIS 2013 Saat: 17:15</t>
  </si>
  <si>
    <t xml:space="preserve">11 MAYIS 2013 </t>
  </si>
  <si>
    <t xml:space="preserve">11 MAYIS 2013  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</si>
</sst>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30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 Tur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15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21" fontId="2" fillId="0" borderId="13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6" fontId="2" fillId="0" borderId="13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2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/>
    </xf>
    <xf numFmtId="174" fontId="6" fillId="24" borderId="13" xfId="0" applyNumberFormat="1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74" fontId="6" fillId="24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Currency" xfId="55"/>
    <cellStyle name="Currency [0]" xfId="56"/>
    <cellStyle name="Title" xfId="57"/>
    <cellStyle name="Total" xfId="58"/>
    <cellStyle name="Warning Text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73</xdr:row>
      <xdr:rowOff>0</xdr:rowOff>
    </xdr:from>
    <xdr:to>
      <xdr:col>1</xdr:col>
      <xdr:colOff>28575</xdr:colOff>
      <xdr:row>73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85750" y="1381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59531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7286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7286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72866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285750" y="1419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85750" y="1419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285750" y="1419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285750" y="1419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85750" y="1419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1</xdr:col>
      <xdr:colOff>28575</xdr:colOff>
      <xdr:row>86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285750" y="16287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285750" y="1419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285750" y="1419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85750" y="1419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85750" y="1419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1</xdr:col>
      <xdr:colOff>28575</xdr:colOff>
      <xdr:row>86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85750" y="16287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352425</xdr:colOff>
      <xdr:row>75</xdr:row>
      <xdr:rowOff>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285750" y="14192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285750" y="1419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1</xdr:col>
      <xdr:colOff>28575</xdr:colOff>
      <xdr:row>86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285750" y="16287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352425</xdr:colOff>
      <xdr:row>73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285750" y="138112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28575</xdr:colOff>
      <xdr:row>104</xdr:row>
      <xdr:rowOff>0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285750" y="19383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28575</xdr:colOff>
      <xdr:row>79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85750" y="14954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1</xdr:col>
      <xdr:colOff>28575</xdr:colOff>
      <xdr:row>115</xdr:row>
      <xdr:rowOff>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285750" y="213741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28575</xdr:colOff>
      <xdr:row>82</xdr:row>
      <xdr:rowOff>0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285750" y="15525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82</xdr:row>
      <xdr:rowOff>9525</xdr:rowOff>
    </xdr:from>
    <xdr:to>
      <xdr:col>1</xdr:col>
      <xdr:colOff>28575</xdr:colOff>
      <xdr:row>82</xdr:row>
      <xdr:rowOff>9525</xdr:rowOff>
    </xdr:to>
    <xdr:sp>
      <xdr:nvSpPr>
        <xdr:cNvPr id="25" name="Text Box 45"/>
        <xdr:cNvSpPr txBox="1">
          <a:spLocks noChangeArrowheads="1"/>
        </xdr:cNvSpPr>
      </xdr:nvSpPr>
      <xdr:spPr>
        <a:xfrm>
          <a:off x="285750" y="15535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55">
      <selection activeCell="E101" sqref="E101"/>
    </sheetView>
  </sheetViews>
  <sheetFormatPr defaultColWidth="9.140625" defaultRowHeight="12.75"/>
  <cols>
    <col min="1" max="1" width="4.28125" style="0" customWidth="1"/>
    <col min="2" max="2" width="8.8515625" style="0" customWidth="1"/>
    <col min="3" max="3" width="25.57421875" style="0" customWidth="1"/>
    <col min="4" max="4" width="19.00390625" style="0" customWidth="1"/>
    <col min="5" max="5" width="36.421875" style="0" customWidth="1"/>
    <col min="6" max="6" width="8.57421875" style="53" customWidth="1"/>
    <col min="7" max="7" width="8.57421875" style="0" customWidth="1"/>
    <col min="8" max="8" width="8.140625" style="0" customWidth="1"/>
    <col min="9" max="9" width="5.7109375" style="0" customWidth="1"/>
    <col min="10" max="10" width="7.7109375" style="0" customWidth="1"/>
    <col min="11" max="11" width="4.57421875" style="0" customWidth="1"/>
    <col min="12" max="12" width="5.00390625" style="0" customWidth="1"/>
    <col min="13" max="13" width="8.00390625" style="0" customWidth="1"/>
    <col min="14" max="14" width="4.421875" style="0" customWidth="1"/>
    <col min="15" max="15" width="5.140625" style="0" customWidth="1"/>
    <col min="16" max="16" width="6.140625" style="40" customWidth="1"/>
  </cols>
  <sheetData>
    <row r="1" spans="1:16" ht="15">
      <c r="A1" s="8"/>
      <c r="E1" s="70" t="s">
        <v>121</v>
      </c>
      <c r="F1" s="9"/>
      <c r="G1" s="8"/>
      <c r="H1" s="8"/>
      <c r="I1" s="9"/>
      <c r="J1" s="9"/>
      <c r="K1" s="9"/>
      <c r="L1" s="9"/>
      <c r="M1" s="9"/>
      <c r="N1" s="9"/>
      <c r="O1" s="9"/>
      <c r="P1" s="30"/>
    </row>
    <row r="2" spans="1:16" ht="12.75">
      <c r="A2" s="8"/>
      <c r="E2" s="57" t="s">
        <v>219</v>
      </c>
      <c r="F2" s="9"/>
      <c r="G2" s="8"/>
      <c r="H2" s="8"/>
      <c r="I2" s="9"/>
      <c r="J2" s="9"/>
      <c r="K2" s="9"/>
      <c r="L2" s="9"/>
      <c r="M2" s="9"/>
      <c r="N2" s="9"/>
      <c r="O2" s="9"/>
      <c r="P2" s="30"/>
    </row>
    <row r="3" spans="1:16" ht="24.75" customHeight="1">
      <c r="A3" s="3" t="s">
        <v>17</v>
      </c>
      <c r="E3" s="6"/>
      <c r="F3" s="6"/>
      <c r="G3" s="10" t="s">
        <v>6</v>
      </c>
      <c r="H3" s="2">
        <v>0.46527777777777773</v>
      </c>
      <c r="I3" s="11"/>
      <c r="J3" s="12"/>
      <c r="K3" s="13"/>
      <c r="L3" s="6"/>
      <c r="M3" s="13"/>
      <c r="N3" s="13"/>
      <c r="O3" s="6"/>
      <c r="P3" s="36"/>
    </row>
    <row r="4" spans="1:16" ht="12" customHeight="1">
      <c r="A4" s="8"/>
      <c r="B4" s="31" t="s">
        <v>10</v>
      </c>
      <c r="C4" s="79" t="s">
        <v>9</v>
      </c>
      <c r="D4" s="72" t="s">
        <v>8</v>
      </c>
      <c r="E4" s="72" t="s">
        <v>16</v>
      </c>
      <c r="F4" s="14" t="s">
        <v>19</v>
      </c>
      <c r="G4" s="74" t="s">
        <v>21</v>
      </c>
      <c r="H4" s="75"/>
      <c r="I4" s="81" t="s">
        <v>0</v>
      </c>
      <c r="J4" s="76" t="s">
        <v>1</v>
      </c>
      <c r="K4" s="77"/>
      <c r="L4" s="78"/>
      <c r="M4" s="76" t="s">
        <v>2</v>
      </c>
      <c r="N4" s="77"/>
      <c r="O4" s="78"/>
      <c r="P4" s="37" t="s">
        <v>12</v>
      </c>
    </row>
    <row r="5" spans="1:16" ht="12" customHeight="1">
      <c r="A5" s="8"/>
      <c r="B5" s="32" t="s">
        <v>11</v>
      </c>
      <c r="C5" s="80"/>
      <c r="D5" s="73"/>
      <c r="E5" s="73"/>
      <c r="F5" s="52" t="s">
        <v>20</v>
      </c>
      <c r="G5" s="15" t="s">
        <v>20</v>
      </c>
      <c r="H5" s="16" t="s">
        <v>22</v>
      </c>
      <c r="I5" s="82"/>
      <c r="J5" s="17" t="s">
        <v>3</v>
      </c>
      <c r="K5" s="17" t="s">
        <v>4</v>
      </c>
      <c r="L5" s="18" t="s">
        <v>5</v>
      </c>
      <c r="M5" s="17" t="s">
        <v>3</v>
      </c>
      <c r="N5" s="17" t="s">
        <v>4</v>
      </c>
      <c r="O5" s="18" t="s">
        <v>5</v>
      </c>
      <c r="P5" s="38" t="s">
        <v>13</v>
      </c>
    </row>
    <row r="6" spans="1:16" ht="15" customHeight="1">
      <c r="A6" s="8"/>
      <c r="B6" s="32">
        <v>518</v>
      </c>
      <c r="C6" s="61" t="s">
        <v>145</v>
      </c>
      <c r="D6" s="17" t="s">
        <v>36</v>
      </c>
      <c r="E6" s="17" t="s">
        <v>146</v>
      </c>
      <c r="F6" s="1">
        <v>0.5846990740740741</v>
      </c>
      <c r="G6" s="19">
        <f aca="true" t="shared" si="0" ref="G6:G21">IF(F6&gt;H$3,F6-H$3,F6+24-H$3)</f>
        <v>0.11942129629629633</v>
      </c>
      <c r="H6" s="20">
        <f aca="true" t="shared" si="1" ref="H6:H21">HOUR(G6)*60*60+MINUTE(G6)*60+SECOND(G6)</f>
        <v>10318</v>
      </c>
      <c r="I6" s="62">
        <v>1.073</v>
      </c>
      <c r="J6" s="20">
        <f aca="true" t="shared" si="2" ref="J6:J21">H6*I6</f>
        <v>11071.214</v>
      </c>
      <c r="K6" s="21">
        <f aca="true" t="shared" si="3" ref="K6:L21">RANK(J6,J$6:J$25,1)</f>
        <v>1</v>
      </c>
      <c r="L6" s="21">
        <f t="shared" si="3"/>
        <v>1</v>
      </c>
      <c r="M6" s="20">
        <f aca="true" t="shared" si="4" ref="M6:M20">H6*I6</f>
        <v>11071.214</v>
      </c>
      <c r="N6" s="21">
        <f aca="true" t="shared" si="5" ref="N6:O20">RANK(M6,M$6:M$25,1)</f>
        <v>1</v>
      </c>
      <c r="O6" s="21">
        <f t="shared" si="5"/>
        <v>1</v>
      </c>
      <c r="P6" s="39">
        <f aca="true" t="shared" si="6" ref="P6:P25">O6*1</f>
        <v>1</v>
      </c>
    </row>
    <row r="7" spans="1:16" ht="15" customHeight="1">
      <c r="A7" s="8"/>
      <c r="B7" s="32">
        <v>3131</v>
      </c>
      <c r="C7" s="63" t="s">
        <v>141</v>
      </c>
      <c r="D7" s="64" t="s">
        <v>82</v>
      </c>
      <c r="E7" s="64" t="s">
        <v>84</v>
      </c>
      <c r="F7" s="1">
        <v>0.5889236111111111</v>
      </c>
      <c r="G7" s="19">
        <f t="shared" si="0"/>
        <v>0.1236458333333334</v>
      </c>
      <c r="H7" s="20">
        <f t="shared" si="1"/>
        <v>10683</v>
      </c>
      <c r="I7" s="62">
        <v>1.081</v>
      </c>
      <c r="J7" s="20">
        <f t="shared" si="2"/>
        <v>11548.323</v>
      </c>
      <c r="K7" s="21">
        <f t="shared" si="3"/>
        <v>2</v>
      </c>
      <c r="L7" s="21">
        <f t="shared" si="3"/>
        <v>2</v>
      </c>
      <c r="M7" s="20">
        <f t="shared" si="4"/>
        <v>11548.323</v>
      </c>
      <c r="N7" s="21">
        <f t="shared" si="5"/>
        <v>2</v>
      </c>
      <c r="O7" s="21">
        <f t="shared" si="5"/>
        <v>2</v>
      </c>
      <c r="P7" s="39">
        <f t="shared" si="6"/>
        <v>2</v>
      </c>
    </row>
    <row r="8" spans="1:16" ht="15" customHeight="1">
      <c r="A8" s="8"/>
      <c r="B8" s="32">
        <v>364</v>
      </c>
      <c r="C8" s="63" t="s">
        <v>136</v>
      </c>
      <c r="D8" s="64" t="s">
        <v>23</v>
      </c>
      <c r="E8" s="64" t="s">
        <v>76</v>
      </c>
      <c r="F8" s="1">
        <v>0.5869907407407408</v>
      </c>
      <c r="G8" s="19">
        <f t="shared" si="0"/>
        <v>0.12171296296296302</v>
      </c>
      <c r="H8" s="20">
        <f t="shared" si="1"/>
        <v>10516</v>
      </c>
      <c r="I8" s="62">
        <v>1.11</v>
      </c>
      <c r="J8" s="20">
        <f t="shared" si="2"/>
        <v>11672.76</v>
      </c>
      <c r="K8" s="21">
        <f t="shared" si="3"/>
        <v>3</v>
      </c>
      <c r="L8" s="21">
        <f t="shared" si="3"/>
        <v>3</v>
      </c>
      <c r="M8" s="20">
        <f t="shared" si="4"/>
        <v>11672.76</v>
      </c>
      <c r="N8" s="21">
        <f t="shared" si="5"/>
        <v>3</v>
      </c>
      <c r="O8" s="21">
        <f t="shared" si="5"/>
        <v>3</v>
      </c>
      <c r="P8" s="39">
        <f t="shared" si="6"/>
        <v>3</v>
      </c>
    </row>
    <row r="9" spans="1:16" ht="15" customHeight="1">
      <c r="A9" s="8"/>
      <c r="B9" s="32">
        <v>480</v>
      </c>
      <c r="C9" s="63" t="s">
        <v>129</v>
      </c>
      <c r="D9" s="64" t="s">
        <v>25</v>
      </c>
      <c r="E9" s="64" t="s">
        <v>130</v>
      </c>
      <c r="F9" s="1">
        <v>0.5812962962962963</v>
      </c>
      <c r="G9" s="19">
        <f t="shared" si="0"/>
        <v>0.11601851851851858</v>
      </c>
      <c r="H9" s="20">
        <f t="shared" si="1"/>
        <v>10024</v>
      </c>
      <c r="I9" s="62">
        <v>1.166</v>
      </c>
      <c r="J9" s="20">
        <f t="shared" si="2"/>
        <v>11687.983999999999</v>
      </c>
      <c r="K9" s="21">
        <f t="shared" si="3"/>
        <v>4</v>
      </c>
      <c r="L9" s="21">
        <f t="shared" si="3"/>
        <v>4</v>
      </c>
      <c r="M9" s="20">
        <f t="shared" si="4"/>
        <v>11687.983999999999</v>
      </c>
      <c r="N9" s="21">
        <f t="shared" si="5"/>
        <v>4</v>
      </c>
      <c r="O9" s="21">
        <f t="shared" si="5"/>
        <v>4</v>
      </c>
      <c r="P9" s="39">
        <f t="shared" si="6"/>
        <v>4</v>
      </c>
    </row>
    <row r="10" spans="1:16" ht="15" customHeight="1">
      <c r="A10" s="8"/>
      <c r="B10" s="32">
        <v>441</v>
      </c>
      <c r="C10" s="61" t="s">
        <v>137</v>
      </c>
      <c r="D10" s="17" t="s">
        <v>31</v>
      </c>
      <c r="E10" s="17" t="s">
        <v>138</v>
      </c>
      <c r="F10" s="1">
        <v>0.590474537037037</v>
      </c>
      <c r="G10" s="19">
        <f t="shared" si="0"/>
        <v>0.12519675925925927</v>
      </c>
      <c r="H10" s="20">
        <f t="shared" si="1"/>
        <v>10817</v>
      </c>
      <c r="I10" s="62">
        <v>1.101</v>
      </c>
      <c r="J10" s="20">
        <f t="shared" si="2"/>
        <v>11909.517</v>
      </c>
      <c r="K10" s="21">
        <f t="shared" si="3"/>
        <v>5</v>
      </c>
      <c r="L10" s="21">
        <f t="shared" si="3"/>
        <v>5</v>
      </c>
      <c r="M10" s="20">
        <f t="shared" si="4"/>
        <v>11909.517</v>
      </c>
      <c r="N10" s="21">
        <f t="shared" si="5"/>
        <v>5</v>
      </c>
      <c r="O10" s="21">
        <f t="shared" si="5"/>
        <v>5</v>
      </c>
      <c r="P10" s="39">
        <f t="shared" si="6"/>
        <v>5</v>
      </c>
    </row>
    <row r="11" spans="1:16" ht="15" customHeight="1">
      <c r="A11" s="8"/>
      <c r="B11" s="32">
        <v>531</v>
      </c>
      <c r="C11" s="61" t="s">
        <v>37</v>
      </c>
      <c r="D11" s="17" t="s">
        <v>85</v>
      </c>
      <c r="E11" s="17" t="s">
        <v>86</v>
      </c>
      <c r="F11" s="1">
        <v>0.5998032407407408</v>
      </c>
      <c r="G11" s="19">
        <f t="shared" si="0"/>
        <v>0.13452546296296303</v>
      </c>
      <c r="H11" s="20">
        <f t="shared" si="1"/>
        <v>11623</v>
      </c>
      <c r="I11" s="62">
        <v>1.067</v>
      </c>
      <c r="J11" s="20">
        <f t="shared" si="2"/>
        <v>12401.741</v>
      </c>
      <c r="K11" s="21">
        <f t="shared" si="3"/>
        <v>6</v>
      </c>
      <c r="L11" s="21">
        <f t="shared" si="3"/>
        <v>6</v>
      </c>
      <c r="M11" s="20">
        <f t="shared" si="4"/>
        <v>12401.741</v>
      </c>
      <c r="N11" s="21">
        <f t="shared" si="5"/>
        <v>6</v>
      </c>
      <c r="O11" s="21">
        <f t="shared" si="5"/>
        <v>6</v>
      </c>
      <c r="P11" s="39">
        <f t="shared" si="6"/>
        <v>6</v>
      </c>
    </row>
    <row r="12" spans="1:16" ht="15" customHeight="1">
      <c r="A12" s="8"/>
      <c r="B12" s="32">
        <v>907</v>
      </c>
      <c r="C12" s="63" t="s">
        <v>140</v>
      </c>
      <c r="D12" s="64" t="s">
        <v>82</v>
      </c>
      <c r="E12" s="64" t="s">
        <v>49</v>
      </c>
      <c r="F12" s="1">
        <v>0.6056018518518519</v>
      </c>
      <c r="G12" s="19">
        <f t="shared" si="0"/>
        <v>0.14032407407407416</v>
      </c>
      <c r="H12" s="20">
        <f t="shared" si="1"/>
        <v>12124</v>
      </c>
      <c r="I12" s="62">
        <v>1.082</v>
      </c>
      <c r="J12" s="20">
        <f t="shared" si="2"/>
        <v>13118.168000000001</v>
      </c>
      <c r="K12" s="21">
        <f t="shared" si="3"/>
        <v>8</v>
      </c>
      <c r="L12" s="21">
        <f t="shared" si="3"/>
        <v>8</v>
      </c>
      <c r="M12" s="20">
        <f t="shared" si="4"/>
        <v>13118.168000000001</v>
      </c>
      <c r="N12" s="21">
        <f t="shared" si="5"/>
        <v>7</v>
      </c>
      <c r="O12" s="21">
        <f t="shared" si="5"/>
        <v>7</v>
      </c>
      <c r="P12" s="39">
        <f t="shared" si="6"/>
        <v>7</v>
      </c>
    </row>
    <row r="13" spans="1:16" ht="15" customHeight="1">
      <c r="A13" s="8"/>
      <c r="B13" s="32" t="s">
        <v>124</v>
      </c>
      <c r="C13" s="63" t="s">
        <v>125</v>
      </c>
      <c r="D13" s="64" t="s">
        <v>25</v>
      </c>
      <c r="E13" s="64" t="s">
        <v>126</v>
      </c>
      <c r="F13" s="1">
        <v>0.5983333333333333</v>
      </c>
      <c r="G13" s="19">
        <f t="shared" si="0"/>
        <v>0.13305555555555554</v>
      </c>
      <c r="H13" s="20">
        <f t="shared" si="1"/>
        <v>11496</v>
      </c>
      <c r="I13" s="62">
        <v>1.169</v>
      </c>
      <c r="J13" s="20">
        <f t="shared" si="2"/>
        <v>13438.824</v>
      </c>
      <c r="K13" s="21">
        <f t="shared" si="3"/>
        <v>9</v>
      </c>
      <c r="L13" s="21">
        <f t="shared" si="3"/>
        <v>9</v>
      </c>
      <c r="M13" s="20">
        <f t="shared" si="4"/>
        <v>13438.824</v>
      </c>
      <c r="N13" s="21">
        <f t="shared" si="5"/>
        <v>8</v>
      </c>
      <c r="O13" s="21">
        <f t="shared" si="5"/>
        <v>8</v>
      </c>
      <c r="P13" s="39">
        <f t="shared" si="6"/>
        <v>8</v>
      </c>
    </row>
    <row r="14" spans="1:16" ht="15" customHeight="1">
      <c r="A14" s="8"/>
      <c r="B14" s="32">
        <v>1807</v>
      </c>
      <c r="C14" s="63" t="s">
        <v>29</v>
      </c>
      <c r="D14" s="64" t="s">
        <v>30</v>
      </c>
      <c r="E14" s="64" t="s">
        <v>132</v>
      </c>
      <c r="F14" s="1">
        <v>0.6094675925925926</v>
      </c>
      <c r="G14" s="19">
        <f t="shared" si="0"/>
        <v>0.1441898148148149</v>
      </c>
      <c r="H14" s="20">
        <f t="shared" si="1"/>
        <v>12458</v>
      </c>
      <c r="I14" s="62">
        <v>1.132</v>
      </c>
      <c r="J14" s="20">
        <f t="shared" si="2"/>
        <v>14102.455999999998</v>
      </c>
      <c r="K14" s="21">
        <f t="shared" si="3"/>
        <v>10</v>
      </c>
      <c r="L14" s="21">
        <f t="shared" si="3"/>
        <v>10</v>
      </c>
      <c r="M14" s="20">
        <f t="shared" si="4"/>
        <v>14102.455999999998</v>
      </c>
      <c r="N14" s="21">
        <f t="shared" si="5"/>
        <v>9</v>
      </c>
      <c r="O14" s="21">
        <f t="shared" si="5"/>
        <v>9</v>
      </c>
      <c r="P14" s="39">
        <f t="shared" si="6"/>
        <v>9</v>
      </c>
    </row>
    <row r="15" spans="1:16" ht="15" customHeight="1">
      <c r="A15" s="8"/>
      <c r="B15" s="32">
        <v>711</v>
      </c>
      <c r="C15" s="63" t="s">
        <v>143</v>
      </c>
      <c r="D15" s="64" t="s">
        <v>85</v>
      </c>
      <c r="E15" s="64" t="s">
        <v>144</v>
      </c>
      <c r="F15" s="1">
        <v>0.6192824074074074</v>
      </c>
      <c r="G15" s="19">
        <f t="shared" si="0"/>
        <v>0.15400462962962963</v>
      </c>
      <c r="H15" s="20">
        <f t="shared" si="1"/>
        <v>13306</v>
      </c>
      <c r="I15" s="62">
        <v>1.073</v>
      </c>
      <c r="J15" s="20">
        <f t="shared" si="2"/>
        <v>14277.338</v>
      </c>
      <c r="K15" s="21">
        <f t="shared" si="3"/>
        <v>11</v>
      </c>
      <c r="L15" s="21">
        <f t="shared" si="3"/>
        <v>11</v>
      </c>
      <c r="M15" s="20">
        <f t="shared" si="4"/>
        <v>14277.338</v>
      </c>
      <c r="N15" s="21">
        <f t="shared" si="5"/>
        <v>10</v>
      </c>
      <c r="O15" s="21">
        <f t="shared" si="5"/>
        <v>10</v>
      </c>
      <c r="P15" s="39">
        <f t="shared" si="6"/>
        <v>10</v>
      </c>
    </row>
    <row r="16" spans="1:16" ht="15" customHeight="1">
      <c r="A16" s="8"/>
      <c r="B16" s="32" t="s">
        <v>34</v>
      </c>
      <c r="C16" s="63" t="s">
        <v>35</v>
      </c>
      <c r="D16" s="64" t="s">
        <v>36</v>
      </c>
      <c r="E16" s="64" t="s">
        <v>142</v>
      </c>
      <c r="F16" s="1">
        <v>0.6193634259259259</v>
      </c>
      <c r="G16" s="19">
        <f t="shared" si="0"/>
        <v>0.15408564814814812</v>
      </c>
      <c r="H16" s="20">
        <f t="shared" si="1"/>
        <v>13313</v>
      </c>
      <c r="I16" s="62">
        <v>1.08</v>
      </c>
      <c r="J16" s="20">
        <f t="shared" si="2"/>
        <v>14378.04</v>
      </c>
      <c r="K16" s="21">
        <f t="shared" si="3"/>
        <v>12</v>
      </c>
      <c r="L16" s="21">
        <f t="shared" si="3"/>
        <v>12</v>
      </c>
      <c r="M16" s="20">
        <f t="shared" si="4"/>
        <v>14378.04</v>
      </c>
      <c r="N16" s="21">
        <f t="shared" si="5"/>
        <v>11</v>
      </c>
      <c r="O16" s="21">
        <f t="shared" si="5"/>
        <v>11</v>
      </c>
      <c r="P16" s="39">
        <f t="shared" si="6"/>
        <v>11</v>
      </c>
    </row>
    <row r="17" spans="1:16" ht="15" customHeight="1">
      <c r="A17" s="8"/>
      <c r="B17" s="32">
        <v>77777</v>
      </c>
      <c r="C17" s="63" t="s">
        <v>24</v>
      </c>
      <c r="D17" s="64" t="s">
        <v>25</v>
      </c>
      <c r="E17" s="64" t="s">
        <v>131</v>
      </c>
      <c r="F17" s="1">
        <v>0.6089930555555555</v>
      </c>
      <c r="G17" s="19">
        <f t="shared" si="0"/>
        <v>0.14371527777777776</v>
      </c>
      <c r="H17" s="20">
        <f t="shared" si="1"/>
        <v>12417</v>
      </c>
      <c r="I17" s="62">
        <v>1.159</v>
      </c>
      <c r="J17" s="20">
        <f t="shared" si="2"/>
        <v>14391.303</v>
      </c>
      <c r="K17" s="21">
        <f t="shared" si="3"/>
        <v>13</v>
      </c>
      <c r="L17" s="21">
        <f t="shared" si="3"/>
        <v>13</v>
      </c>
      <c r="M17" s="20">
        <f t="shared" si="4"/>
        <v>14391.303</v>
      </c>
      <c r="N17" s="21">
        <f t="shared" si="5"/>
        <v>12</v>
      </c>
      <c r="O17" s="21">
        <f t="shared" si="5"/>
        <v>12</v>
      </c>
      <c r="P17" s="39">
        <f t="shared" si="6"/>
        <v>12</v>
      </c>
    </row>
    <row r="18" spans="1:16" ht="15" customHeight="1">
      <c r="A18" s="8"/>
      <c r="B18" s="32">
        <v>7400</v>
      </c>
      <c r="C18" s="63" t="s">
        <v>127</v>
      </c>
      <c r="D18" s="64" t="s">
        <v>25</v>
      </c>
      <c r="E18" s="64" t="s">
        <v>128</v>
      </c>
      <c r="F18" s="1">
        <v>0.6148032407407408</v>
      </c>
      <c r="G18" s="19">
        <f t="shared" si="0"/>
        <v>0.14952546296296304</v>
      </c>
      <c r="H18" s="20">
        <f t="shared" si="1"/>
        <v>12919</v>
      </c>
      <c r="I18" s="62">
        <v>1.167</v>
      </c>
      <c r="J18" s="20">
        <f t="shared" si="2"/>
        <v>15076.473</v>
      </c>
      <c r="K18" s="21">
        <f t="shared" si="3"/>
        <v>14</v>
      </c>
      <c r="L18" s="21">
        <f t="shared" si="3"/>
        <v>14</v>
      </c>
      <c r="M18" s="20">
        <f t="shared" si="4"/>
        <v>15076.473</v>
      </c>
      <c r="N18" s="21">
        <f t="shared" si="5"/>
        <v>13</v>
      </c>
      <c r="O18" s="21">
        <f t="shared" si="5"/>
        <v>13</v>
      </c>
      <c r="P18" s="39">
        <f t="shared" si="6"/>
        <v>13</v>
      </c>
    </row>
    <row r="19" spans="1:16" ht="15" customHeight="1">
      <c r="A19" s="8"/>
      <c r="B19" s="32">
        <v>191</v>
      </c>
      <c r="C19" s="63" t="s">
        <v>122</v>
      </c>
      <c r="D19" s="64" t="s">
        <v>23</v>
      </c>
      <c r="E19" s="64" t="s">
        <v>123</v>
      </c>
      <c r="F19" s="1">
        <v>0.6021875</v>
      </c>
      <c r="G19" s="19">
        <f t="shared" si="0"/>
        <v>0.13690972222222225</v>
      </c>
      <c r="H19" s="20">
        <f t="shared" si="1"/>
        <v>11829</v>
      </c>
      <c r="I19" s="62">
        <v>1.371</v>
      </c>
      <c r="J19" s="20">
        <f t="shared" si="2"/>
        <v>16217.559</v>
      </c>
      <c r="K19" s="21">
        <f t="shared" si="3"/>
        <v>15</v>
      </c>
      <c r="L19" s="21">
        <f t="shared" si="3"/>
        <v>15</v>
      </c>
      <c r="M19" s="20">
        <f t="shared" si="4"/>
        <v>16217.559</v>
      </c>
      <c r="N19" s="21">
        <f t="shared" si="5"/>
        <v>14</v>
      </c>
      <c r="O19" s="21">
        <f t="shared" si="5"/>
        <v>14</v>
      </c>
      <c r="P19" s="39">
        <f t="shared" si="6"/>
        <v>14</v>
      </c>
    </row>
    <row r="20" spans="1:16" ht="15" customHeight="1">
      <c r="A20" s="8"/>
      <c r="B20" s="32">
        <v>11103</v>
      </c>
      <c r="C20" s="63" t="s">
        <v>133</v>
      </c>
      <c r="D20" s="64" t="s">
        <v>134</v>
      </c>
      <c r="E20" s="64" t="s">
        <v>135</v>
      </c>
      <c r="F20" s="1">
        <v>0.638912037037037</v>
      </c>
      <c r="G20" s="19">
        <f t="shared" si="0"/>
        <v>0.1736342592592593</v>
      </c>
      <c r="H20" s="20">
        <f t="shared" si="1"/>
        <v>15002</v>
      </c>
      <c r="I20" s="62">
        <v>1.126</v>
      </c>
      <c r="J20" s="20">
        <f t="shared" si="2"/>
        <v>16892.251999999997</v>
      </c>
      <c r="K20" s="21">
        <f t="shared" si="3"/>
        <v>16</v>
      </c>
      <c r="L20" s="21">
        <f t="shared" si="3"/>
        <v>16</v>
      </c>
      <c r="M20" s="20">
        <f t="shared" si="4"/>
        <v>16892.251999999997</v>
      </c>
      <c r="N20" s="21">
        <f t="shared" si="5"/>
        <v>15</v>
      </c>
      <c r="O20" s="21">
        <f t="shared" si="5"/>
        <v>15</v>
      </c>
      <c r="P20" s="39">
        <f t="shared" si="6"/>
        <v>15</v>
      </c>
    </row>
    <row r="21" spans="1:16" ht="15" customHeight="1">
      <c r="A21" s="8"/>
      <c r="B21" s="32">
        <v>2055</v>
      </c>
      <c r="C21" s="63" t="s">
        <v>73</v>
      </c>
      <c r="D21" s="64" t="s">
        <v>74</v>
      </c>
      <c r="E21" s="64" t="s">
        <v>75</v>
      </c>
      <c r="F21" s="1">
        <v>0.5732638888888889</v>
      </c>
      <c r="G21" s="19">
        <f t="shared" si="0"/>
        <v>0.10798611111111117</v>
      </c>
      <c r="H21" s="20">
        <f t="shared" si="1"/>
        <v>9330</v>
      </c>
      <c r="I21" s="62">
        <v>1.392</v>
      </c>
      <c r="J21" s="20">
        <f t="shared" si="2"/>
        <v>12987.359999999999</v>
      </c>
      <c r="K21" s="21">
        <f t="shared" si="3"/>
        <v>7</v>
      </c>
      <c r="L21" s="21">
        <f t="shared" si="3"/>
        <v>7</v>
      </c>
      <c r="M21" s="20" t="s">
        <v>214</v>
      </c>
      <c r="N21" s="21"/>
      <c r="O21" s="21">
        <v>20</v>
      </c>
      <c r="P21" s="39">
        <f t="shared" si="6"/>
        <v>20</v>
      </c>
    </row>
    <row r="22" spans="1:16" ht="15" customHeight="1">
      <c r="A22" s="8"/>
      <c r="B22" s="32">
        <v>844</v>
      </c>
      <c r="C22" s="63" t="s">
        <v>26</v>
      </c>
      <c r="D22" s="64" t="s">
        <v>27</v>
      </c>
      <c r="E22" s="64" t="s">
        <v>28</v>
      </c>
      <c r="F22" s="1" t="s">
        <v>214</v>
      </c>
      <c r="G22" s="19"/>
      <c r="H22" s="20"/>
      <c r="I22" s="62">
        <v>1.16</v>
      </c>
      <c r="J22" s="20" t="s">
        <v>214</v>
      </c>
      <c r="K22" s="21"/>
      <c r="L22" s="21">
        <v>20</v>
      </c>
      <c r="M22" s="20" t="s">
        <v>214</v>
      </c>
      <c r="N22" s="21"/>
      <c r="O22" s="21">
        <v>20</v>
      </c>
      <c r="P22" s="39">
        <f t="shared" si="6"/>
        <v>20</v>
      </c>
    </row>
    <row r="23" spans="1:16" ht="15" customHeight="1">
      <c r="A23" s="8"/>
      <c r="B23" s="32">
        <v>300</v>
      </c>
      <c r="C23" s="63" t="s">
        <v>87</v>
      </c>
      <c r="D23" s="64" t="s">
        <v>36</v>
      </c>
      <c r="E23" s="64" t="s">
        <v>139</v>
      </c>
      <c r="F23" s="1" t="s">
        <v>214</v>
      </c>
      <c r="G23" s="19"/>
      <c r="H23" s="20"/>
      <c r="I23" s="62">
        <v>1.082</v>
      </c>
      <c r="J23" s="20" t="s">
        <v>214</v>
      </c>
      <c r="K23" s="21"/>
      <c r="L23" s="21">
        <v>20</v>
      </c>
      <c r="M23" s="20" t="s">
        <v>214</v>
      </c>
      <c r="N23" s="21"/>
      <c r="O23" s="21">
        <v>20</v>
      </c>
      <c r="P23" s="39">
        <f t="shared" si="6"/>
        <v>20</v>
      </c>
    </row>
    <row r="24" spans="1:16" ht="15" customHeight="1">
      <c r="A24" s="8"/>
      <c r="B24" s="32">
        <v>4004</v>
      </c>
      <c r="C24" s="63" t="s">
        <v>81</v>
      </c>
      <c r="D24" s="64" t="s">
        <v>82</v>
      </c>
      <c r="E24" s="64" t="s">
        <v>83</v>
      </c>
      <c r="F24" s="1" t="s">
        <v>214</v>
      </c>
      <c r="G24" s="19"/>
      <c r="H24" s="20"/>
      <c r="I24" s="62">
        <v>1.081</v>
      </c>
      <c r="J24" s="20" t="s">
        <v>214</v>
      </c>
      <c r="K24" s="21"/>
      <c r="L24" s="21">
        <v>20</v>
      </c>
      <c r="M24" s="20" t="s">
        <v>214</v>
      </c>
      <c r="N24" s="21"/>
      <c r="O24" s="21">
        <v>20</v>
      </c>
      <c r="P24" s="39">
        <f t="shared" si="6"/>
        <v>20</v>
      </c>
    </row>
    <row r="25" spans="1:16" ht="15" customHeight="1">
      <c r="A25" s="8"/>
      <c r="B25" s="32">
        <v>1358</v>
      </c>
      <c r="C25" s="63" t="s">
        <v>32</v>
      </c>
      <c r="D25" s="64" t="s">
        <v>33</v>
      </c>
      <c r="E25" s="64" t="s">
        <v>80</v>
      </c>
      <c r="F25" s="41" t="s">
        <v>215</v>
      </c>
      <c r="G25" s="19" t="s">
        <v>216</v>
      </c>
      <c r="H25" s="20" t="s">
        <v>216</v>
      </c>
      <c r="I25" s="62">
        <v>1.084</v>
      </c>
      <c r="J25" s="20" t="s">
        <v>215</v>
      </c>
      <c r="K25" s="21"/>
      <c r="L25" s="21">
        <v>21</v>
      </c>
      <c r="M25" s="20" t="s">
        <v>215</v>
      </c>
      <c r="N25" s="21" t="s">
        <v>216</v>
      </c>
      <c r="O25" s="21">
        <v>21</v>
      </c>
      <c r="P25" s="39">
        <f t="shared" si="6"/>
        <v>21</v>
      </c>
    </row>
    <row r="26" spans="1:16" ht="13.5" customHeight="1">
      <c r="A26" s="8"/>
      <c r="E26" s="5"/>
      <c r="F26" s="23"/>
      <c r="G26" s="24"/>
      <c r="H26" s="25"/>
      <c r="I26" s="26"/>
      <c r="J26" s="25"/>
      <c r="K26" s="27"/>
      <c r="L26" s="28"/>
      <c r="M26" s="25"/>
      <c r="N26" s="27"/>
      <c r="O26" s="28"/>
      <c r="P26" s="30"/>
    </row>
    <row r="27" spans="1:16" ht="24.75" customHeight="1">
      <c r="A27" s="3" t="s">
        <v>14</v>
      </c>
      <c r="E27" s="6"/>
      <c r="F27" s="6"/>
      <c r="G27" s="10" t="s">
        <v>6</v>
      </c>
      <c r="H27" s="2">
        <v>0.4618055555555556</v>
      </c>
      <c r="I27" s="11"/>
      <c r="J27" s="12"/>
      <c r="K27" s="13"/>
      <c r="L27" s="6"/>
      <c r="M27" s="13"/>
      <c r="N27" s="13"/>
      <c r="O27" s="6"/>
      <c r="P27" s="36"/>
    </row>
    <row r="28" spans="1:16" ht="12" customHeight="1">
      <c r="A28" s="8"/>
      <c r="B28" s="31" t="s">
        <v>10</v>
      </c>
      <c r="C28" s="79" t="s">
        <v>9</v>
      </c>
      <c r="D28" s="72" t="s">
        <v>8</v>
      </c>
      <c r="E28" s="72" t="s">
        <v>16</v>
      </c>
      <c r="F28" s="14" t="s">
        <v>19</v>
      </c>
      <c r="G28" s="74" t="s">
        <v>21</v>
      </c>
      <c r="H28" s="75"/>
      <c r="I28" s="81" t="s">
        <v>0</v>
      </c>
      <c r="J28" s="76" t="s">
        <v>1</v>
      </c>
      <c r="K28" s="77"/>
      <c r="L28" s="78"/>
      <c r="M28" s="76" t="s">
        <v>2</v>
      </c>
      <c r="N28" s="77"/>
      <c r="O28" s="78"/>
      <c r="P28" s="37" t="s">
        <v>12</v>
      </c>
    </row>
    <row r="29" spans="1:16" ht="12" customHeight="1">
      <c r="A29" s="8"/>
      <c r="B29" s="32" t="s">
        <v>11</v>
      </c>
      <c r="C29" s="80"/>
      <c r="D29" s="73"/>
      <c r="E29" s="73"/>
      <c r="F29" s="52" t="s">
        <v>20</v>
      </c>
      <c r="G29" s="15" t="s">
        <v>20</v>
      </c>
      <c r="H29" s="16" t="s">
        <v>22</v>
      </c>
      <c r="I29" s="82"/>
      <c r="J29" s="17" t="s">
        <v>3</v>
      </c>
      <c r="K29" s="17" t="s">
        <v>4</v>
      </c>
      <c r="L29" s="18" t="s">
        <v>5</v>
      </c>
      <c r="M29" s="17" t="s">
        <v>3</v>
      </c>
      <c r="N29" s="17" t="s">
        <v>4</v>
      </c>
      <c r="O29" s="18" t="s">
        <v>5</v>
      </c>
      <c r="P29" s="38" t="s">
        <v>13</v>
      </c>
    </row>
    <row r="30" spans="1:16" ht="15" customHeight="1">
      <c r="A30" s="8"/>
      <c r="B30" s="66">
        <v>1010</v>
      </c>
      <c r="C30" s="64" t="s">
        <v>39</v>
      </c>
      <c r="D30" s="17" t="s">
        <v>40</v>
      </c>
      <c r="E30" s="17" t="s">
        <v>151</v>
      </c>
      <c r="F30" s="22">
        <v>0.5940856481481481</v>
      </c>
      <c r="G30" s="19">
        <f aca="true" t="shared" si="7" ref="G30:G40">IF(F30&gt;H$27,F30-H$27,F30+24-H$27)</f>
        <v>0.13228009259259255</v>
      </c>
      <c r="H30" s="20">
        <f aca="true" t="shared" si="8" ref="H30:H40">HOUR(G30)*60*60+MINUTE(G30)*60+SECOND(G30)</f>
        <v>11429</v>
      </c>
      <c r="I30" s="62">
        <v>1.041</v>
      </c>
      <c r="J30" s="20">
        <f aca="true" t="shared" si="9" ref="J30:J40">H30*I30</f>
        <v>11897.589</v>
      </c>
      <c r="K30" s="21">
        <f aca="true" t="shared" si="10" ref="K30:L40">RANK(J30,J$30:J$41,1)</f>
        <v>1</v>
      </c>
      <c r="L30" s="21">
        <f t="shared" si="10"/>
        <v>1</v>
      </c>
      <c r="M30" s="20">
        <f aca="true" t="shared" si="11" ref="M30:M40">H30*I30</f>
        <v>11897.589</v>
      </c>
      <c r="N30" s="21">
        <f aca="true" t="shared" si="12" ref="N30:O40">RANK(M30,M$30:M$41,1)</f>
        <v>1</v>
      </c>
      <c r="O30" s="21">
        <f t="shared" si="12"/>
        <v>1</v>
      </c>
      <c r="P30" s="39">
        <f aca="true" t="shared" si="13" ref="P30:P41">O30*1</f>
        <v>1</v>
      </c>
    </row>
    <row r="31" spans="1:16" ht="15" customHeight="1">
      <c r="A31" s="8"/>
      <c r="B31" s="66">
        <v>818</v>
      </c>
      <c r="C31" s="64" t="s">
        <v>158</v>
      </c>
      <c r="D31" s="17" t="s">
        <v>44</v>
      </c>
      <c r="E31" s="17" t="s">
        <v>159</v>
      </c>
      <c r="F31" s="22">
        <v>0.5973495370370371</v>
      </c>
      <c r="G31" s="19">
        <f t="shared" si="7"/>
        <v>0.1355439814814815</v>
      </c>
      <c r="H31" s="20">
        <f t="shared" si="8"/>
        <v>11711</v>
      </c>
      <c r="I31" s="62">
        <v>1.033</v>
      </c>
      <c r="J31" s="20">
        <f t="shared" si="9"/>
        <v>12097.463</v>
      </c>
      <c r="K31" s="21">
        <f t="shared" si="10"/>
        <v>2</v>
      </c>
      <c r="L31" s="21">
        <f t="shared" si="10"/>
        <v>2</v>
      </c>
      <c r="M31" s="20">
        <f t="shared" si="11"/>
        <v>12097.463</v>
      </c>
      <c r="N31" s="21">
        <f t="shared" si="12"/>
        <v>2</v>
      </c>
      <c r="O31" s="21">
        <f t="shared" si="12"/>
        <v>2</v>
      </c>
      <c r="P31" s="39">
        <f t="shared" si="13"/>
        <v>2</v>
      </c>
    </row>
    <row r="32" spans="1:16" ht="15" customHeight="1">
      <c r="A32" s="8"/>
      <c r="B32" s="66">
        <v>2101</v>
      </c>
      <c r="C32" s="64" t="s">
        <v>147</v>
      </c>
      <c r="D32" s="64" t="s">
        <v>38</v>
      </c>
      <c r="E32" s="64" t="s">
        <v>148</v>
      </c>
      <c r="F32" s="22">
        <v>0.5948842592592593</v>
      </c>
      <c r="G32" s="19">
        <f t="shared" si="7"/>
        <v>0.13307870370370367</v>
      </c>
      <c r="H32" s="20">
        <f t="shared" si="8"/>
        <v>11498</v>
      </c>
      <c r="I32" s="62">
        <v>1.053</v>
      </c>
      <c r="J32" s="20">
        <f t="shared" si="9"/>
        <v>12107.393999999998</v>
      </c>
      <c r="K32" s="21">
        <f t="shared" si="10"/>
        <v>3</v>
      </c>
      <c r="L32" s="21">
        <f t="shared" si="10"/>
        <v>3</v>
      </c>
      <c r="M32" s="20">
        <f t="shared" si="11"/>
        <v>12107.393999999998</v>
      </c>
      <c r="N32" s="21">
        <f t="shared" si="12"/>
        <v>3</v>
      </c>
      <c r="O32" s="21">
        <f t="shared" si="12"/>
        <v>3</v>
      </c>
      <c r="P32" s="39">
        <f t="shared" si="13"/>
        <v>3</v>
      </c>
    </row>
    <row r="33" spans="1:16" ht="15" customHeight="1">
      <c r="A33" s="8"/>
      <c r="B33" s="66">
        <v>105</v>
      </c>
      <c r="C33" s="64" t="s">
        <v>156</v>
      </c>
      <c r="D33" s="64" t="s">
        <v>40</v>
      </c>
      <c r="E33" s="64" t="s">
        <v>157</v>
      </c>
      <c r="F33" s="22">
        <v>0.6038078703703703</v>
      </c>
      <c r="G33" s="19">
        <f t="shared" si="7"/>
        <v>0.14200231481481473</v>
      </c>
      <c r="H33" s="20">
        <f t="shared" si="8"/>
        <v>12269</v>
      </c>
      <c r="I33" s="62">
        <v>1.038</v>
      </c>
      <c r="J33" s="20">
        <f t="shared" si="9"/>
        <v>12735.222</v>
      </c>
      <c r="K33" s="21">
        <f t="shared" si="10"/>
        <v>4</v>
      </c>
      <c r="L33" s="21">
        <f t="shared" si="10"/>
        <v>4</v>
      </c>
      <c r="M33" s="20">
        <f t="shared" si="11"/>
        <v>12735.222</v>
      </c>
      <c r="N33" s="21">
        <f t="shared" si="12"/>
        <v>4</v>
      </c>
      <c r="O33" s="21">
        <f t="shared" si="12"/>
        <v>4</v>
      </c>
      <c r="P33" s="39">
        <f t="shared" si="13"/>
        <v>4</v>
      </c>
    </row>
    <row r="34" spans="1:16" ht="15" customHeight="1">
      <c r="A34" s="8"/>
      <c r="B34" s="66">
        <v>2020</v>
      </c>
      <c r="C34" s="64" t="s">
        <v>149</v>
      </c>
      <c r="D34" s="17" t="s">
        <v>38</v>
      </c>
      <c r="E34" s="17" t="s">
        <v>150</v>
      </c>
      <c r="F34" s="22">
        <v>0.6056134259259259</v>
      </c>
      <c r="G34" s="19">
        <f t="shared" si="7"/>
        <v>0.14380787037037035</v>
      </c>
      <c r="H34" s="20">
        <f t="shared" si="8"/>
        <v>12425</v>
      </c>
      <c r="I34" s="62">
        <v>1.043</v>
      </c>
      <c r="J34" s="20">
        <f t="shared" si="9"/>
        <v>12959.275</v>
      </c>
      <c r="K34" s="21">
        <f t="shared" si="10"/>
        <v>5</v>
      </c>
      <c r="L34" s="21">
        <f t="shared" si="10"/>
        <v>5</v>
      </c>
      <c r="M34" s="20">
        <f t="shared" si="11"/>
        <v>12959.275</v>
      </c>
      <c r="N34" s="21">
        <f t="shared" si="12"/>
        <v>5</v>
      </c>
      <c r="O34" s="21">
        <f t="shared" si="12"/>
        <v>5</v>
      </c>
      <c r="P34" s="39">
        <f t="shared" si="13"/>
        <v>5</v>
      </c>
    </row>
    <row r="35" spans="1:16" ht="15" customHeight="1">
      <c r="A35" s="8"/>
      <c r="B35" s="66">
        <v>508</v>
      </c>
      <c r="C35" s="64" t="s">
        <v>154</v>
      </c>
      <c r="D35" s="17" t="s">
        <v>40</v>
      </c>
      <c r="E35" s="17" t="s">
        <v>155</v>
      </c>
      <c r="F35" s="22">
        <v>0.6129629629629629</v>
      </c>
      <c r="G35" s="19">
        <f t="shared" si="7"/>
        <v>0.15115740740740735</v>
      </c>
      <c r="H35" s="20">
        <f t="shared" si="8"/>
        <v>13060</v>
      </c>
      <c r="I35" s="62">
        <v>1.038</v>
      </c>
      <c r="J35" s="20">
        <f t="shared" si="9"/>
        <v>13556.28</v>
      </c>
      <c r="K35" s="21">
        <f t="shared" si="10"/>
        <v>6</v>
      </c>
      <c r="L35" s="21">
        <f t="shared" si="10"/>
        <v>6</v>
      </c>
      <c r="M35" s="20">
        <f t="shared" si="11"/>
        <v>13556.28</v>
      </c>
      <c r="N35" s="21">
        <f t="shared" si="12"/>
        <v>6</v>
      </c>
      <c r="O35" s="21">
        <f t="shared" si="12"/>
        <v>6</v>
      </c>
      <c r="P35" s="39">
        <f t="shared" si="13"/>
        <v>6</v>
      </c>
    </row>
    <row r="36" spans="1:16" ht="15" customHeight="1">
      <c r="A36" s="8"/>
      <c r="B36" s="66">
        <v>532</v>
      </c>
      <c r="C36" s="64" t="s">
        <v>88</v>
      </c>
      <c r="D36" s="64" t="s">
        <v>40</v>
      </c>
      <c r="E36" s="64" t="s">
        <v>54</v>
      </c>
      <c r="F36" s="22">
        <v>0.6172222222222222</v>
      </c>
      <c r="G36" s="19">
        <f t="shared" si="7"/>
        <v>0.15541666666666665</v>
      </c>
      <c r="H36" s="20">
        <f t="shared" si="8"/>
        <v>13428</v>
      </c>
      <c r="I36" s="62">
        <v>1.039</v>
      </c>
      <c r="J36" s="20">
        <f t="shared" si="9"/>
        <v>13951.692</v>
      </c>
      <c r="K36" s="21">
        <f t="shared" si="10"/>
        <v>7</v>
      </c>
      <c r="L36" s="21">
        <f t="shared" si="10"/>
        <v>7</v>
      </c>
      <c r="M36" s="20">
        <f t="shared" si="11"/>
        <v>13951.692</v>
      </c>
      <c r="N36" s="21">
        <f t="shared" si="12"/>
        <v>7</v>
      </c>
      <c r="O36" s="21">
        <f t="shared" si="12"/>
        <v>7</v>
      </c>
      <c r="P36" s="39">
        <f t="shared" si="13"/>
        <v>7</v>
      </c>
    </row>
    <row r="37" spans="1:16" ht="15" customHeight="1">
      <c r="A37" s="8"/>
      <c r="B37" s="32">
        <v>2035</v>
      </c>
      <c r="C37" s="61" t="s">
        <v>90</v>
      </c>
      <c r="D37" s="17" t="s">
        <v>44</v>
      </c>
      <c r="E37" s="17" t="s">
        <v>91</v>
      </c>
      <c r="F37" s="22">
        <v>0.6220717592592593</v>
      </c>
      <c r="G37" s="19">
        <f t="shared" si="7"/>
        <v>0.1602662037037037</v>
      </c>
      <c r="H37" s="20">
        <f t="shared" si="8"/>
        <v>13847</v>
      </c>
      <c r="I37" s="62">
        <v>1.025</v>
      </c>
      <c r="J37" s="20">
        <f t="shared" si="9"/>
        <v>14193.175</v>
      </c>
      <c r="K37" s="21">
        <f t="shared" si="10"/>
        <v>8</v>
      </c>
      <c r="L37" s="21">
        <f t="shared" si="10"/>
        <v>8</v>
      </c>
      <c r="M37" s="20">
        <f t="shared" si="11"/>
        <v>14193.175</v>
      </c>
      <c r="N37" s="21">
        <f t="shared" si="12"/>
        <v>8</v>
      </c>
      <c r="O37" s="21">
        <f t="shared" si="12"/>
        <v>8</v>
      </c>
      <c r="P37" s="39">
        <f t="shared" si="13"/>
        <v>8</v>
      </c>
    </row>
    <row r="38" spans="1:16" ht="15" customHeight="1">
      <c r="A38" s="8"/>
      <c r="B38" s="66">
        <v>355</v>
      </c>
      <c r="C38" s="64" t="s">
        <v>41</v>
      </c>
      <c r="D38" s="64" t="s">
        <v>42</v>
      </c>
      <c r="E38" s="64" t="s">
        <v>89</v>
      </c>
      <c r="F38" s="22">
        <v>0.6213541666666667</v>
      </c>
      <c r="G38" s="19">
        <f t="shared" si="7"/>
        <v>0.15954861111111107</v>
      </c>
      <c r="H38" s="20">
        <f t="shared" si="8"/>
        <v>13785</v>
      </c>
      <c r="I38" s="62">
        <v>1.033</v>
      </c>
      <c r="J38" s="20">
        <f t="shared" si="9"/>
        <v>14239.904999999999</v>
      </c>
      <c r="K38" s="21">
        <f t="shared" si="10"/>
        <v>9</v>
      </c>
      <c r="L38" s="21">
        <f t="shared" si="10"/>
        <v>9</v>
      </c>
      <c r="M38" s="20">
        <f t="shared" si="11"/>
        <v>14239.904999999999</v>
      </c>
      <c r="N38" s="21">
        <f t="shared" si="12"/>
        <v>9</v>
      </c>
      <c r="O38" s="21">
        <f t="shared" si="12"/>
        <v>9</v>
      </c>
      <c r="P38" s="39">
        <f t="shared" si="13"/>
        <v>9</v>
      </c>
    </row>
    <row r="39" spans="1:16" ht="15" customHeight="1">
      <c r="A39" s="8"/>
      <c r="B39" s="66">
        <v>2028</v>
      </c>
      <c r="C39" s="64" t="s">
        <v>77</v>
      </c>
      <c r="D39" s="17" t="s">
        <v>78</v>
      </c>
      <c r="E39" s="17" t="s">
        <v>79</v>
      </c>
      <c r="F39" s="22">
        <v>0.6358680555555556</v>
      </c>
      <c r="G39" s="19">
        <f t="shared" si="7"/>
        <v>0.1740625</v>
      </c>
      <c r="H39" s="20">
        <f t="shared" si="8"/>
        <v>15039</v>
      </c>
      <c r="I39" s="62">
        <v>1.065</v>
      </c>
      <c r="J39" s="20">
        <f t="shared" si="9"/>
        <v>16016.535</v>
      </c>
      <c r="K39" s="21">
        <f t="shared" si="10"/>
        <v>10</v>
      </c>
      <c r="L39" s="21">
        <f t="shared" si="10"/>
        <v>10</v>
      </c>
      <c r="M39" s="20">
        <f t="shared" si="11"/>
        <v>16016.535</v>
      </c>
      <c r="N39" s="21">
        <f t="shared" si="12"/>
        <v>10</v>
      </c>
      <c r="O39" s="21">
        <f t="shared" si="12"/>
        <v>10</v>
      </c>
      <c r="P39" s="39">
        <f t="shared" si="13"/>
        <v>10</v>
      </c>
    </row>
    <row r="40" spans="1:16" ht="15" customHeight="1">
      <c r="A40" s="8"/>
      <c r="B40" s="66">
        <v>1997</v>
      </c>
      <c r="C40" s="64" t="s">
        <v>160</v>
      </c>
      <c r="D40" s="64" t="s">
        <v>161</v>
      </c>
      <c r="E40" s="64" t="s">
        <v>162</v>
      </c>
      <c r="F40" s="22">
        <v>0.6427546296296297</v>
      </c>
      <c r="G40" s="19">
        <f t="shared" si="7"/>
        <v>0.18094907407407412</v>
      </c>
      <c r="H40" s="20">
        <f t="shared" si="8"/>
        <v>15634</v>
      </c>
      <c r="I40" s="62">
        <v>1.032</v>
      </c>
      <c r="J40" s="20">
        <f t="shared" si="9"/>
        <v>16134.288</v>
      </c>
      <c r="K40" s="21">
        <f t="shared" si="10"/>
        <v>11</v>
      </c>
      <c r="L40" s="21">
        <f t="shared" si="10"/>
        <v>11</v>
      </c>
      <c r="M40" s="20">
        <f t="shared" si="11"/>
        <v>16134.288</v>
      </c>
      <c r="N40" s="21">
        <f t="shared" si="12"/>
        <v>11</v>
      </c>
      <c r="O40" s="21">
        <f t="shared" si="12"/>
        <v>11</v>
      </c>
      <c r="P40" s="39">
        <f t="shared" si="13"/>
        <v>11</v>
      </c>
    </row>
    <row r="41" spans="1:16" ht="15" customHeight="1">
      <c r="A41" s="8"/>
      <c r="B41" s="66">
        <v>471</v>
      </c>
      <c r="C41" s="64" t="s">
        <v>152</v>
      </c>
      <c r="D41" s="64" t="s">
        <v>40</v>
      </c>
      <c r="E41" s="64" t="s">
        <v>153</v>
      </c>
      <c r="F41" s="22" t="s">
        <v>214</v>
      </c>
      <c r="G41" s="19"/>
      <c r="H41" s="20"/>
      <c r="I41" s="62">
        <v>1.04</v>
      </c>
      <c r="J41" s="20" t="s">
        <v>214</v>
      </c>
      <c r="K41" s="21"/>
      <c r="L41" s="21">
        <v>13</v>
      </c>
      <c r="M41" s="20" t="s">
        <v>214</v>
      </c>
      <c r="N41" s="21"/>
      <c r="O41" s="21">
        <v>13</v>
      </c>
      <c r="P41" s="39">
        <f t="shared" si="13"/>
        <v>13</v>
      </c>
    </row>
    <row r="42" spans="1:16" ht="12.75">
      <c r="A42" s="8"/>
      <c r="B42" s="35"/>
      <c r="C42" s="35"/>
      <c r="D42" s="35"/>
      <c r="E42" s="35"/>
      <c r="F42" s="23"/>
      <c r="G42" s="24"/>
      <c r="H42" s="25"/>
      <c r="I42" s="43"/>
      <c r="J42" s="25"/>
      <c r="K42" s="27"/>
      <c r="L42" s="27"/>
      <c r="M42" s="25"/>
      <c r="N42" s="27"/>
      <c r="O42" s="27"/>
      <c r="P42" s="42"/>
    </row>
    <row r="43" spans="1:17" s="7" customFormat="1" ht="12" customHeight="1">
      <c r="A43" s="44"/>
      <c r="C43" s="5"/>
      <c r="D43" s="55" t="s">
        <v>18</v>
      </c>
      <c r="E43" s="33"/>
      <c r="F43" s="45"/>
      <c r="G43" s="46"/>
      <c r="H43" s="47"/>
      <c r="I43" s="48"/>
      <c r="K43" s="48"/>
      <c r="M43" s="34" t="s">
        <v>7</v>
      </c>
      <c r="O43" s="49"/>
      <c r="P43" s="34"/>
      <c r="Q43" s="50"/>
    </row>
    <row r="44" spans="1:17" s="7" customFormat="1" ht="12" customHeight="1">
      <c r="A44" s="44"/>
      <c r="C44" s="35"/>
      <c r="D44" s="5"/>
      <c r="F44" s="45"/>
      <c r="G44" s="46"/>
      <c r="H44" s="47"/>
      <c r="I44" s="48"/>
      <c r="J44" s="51"/>
      <c r="K44" s="48"/>
      <c r="M44" s="49" t="s">
        <v>218</v>
      </c>
      <c r="N44" s="34"/>
      <c r="O44" s="65"/>
      <c r="P44" s="34"/>
      <c r="Q44" s="50"/>
    </row>
    <row r="45" spans="1:16" ht="12.75">
      <c r="A45" s="8"/>
      <c r="B45" s="35"/>
      <c r="C45" s="35"/>
      <c r="D45" s="35"/>
      <c r="F45" s="23"/>
      <c r="G45" s="24"/>
      <c r="H45" s="25"/>
      <c r="I45" s="43"/>
      <c r="J45" s="25"/>
      <c r="K45" s="27"/>
      <c r="L45" s="27"/>
      <c r="M45" s="25"/>
      <c r="N45" s="27"/>
      <c r="O45" s="27"/>
      <c r="P45" s="42"/>
    </row>
    <row r="46" spans="1:16" ht="12.75">
      <c r="A46" s="8"/>
      <c r="B46" s="35"/>
      <c r="C46" s="35"/>
      <c r="D46" s="35"/>
      <c r="E46" s="35"/>
      <c r="F46" s="23"/>
      <c r="G46" s="24"/>
      <c r="H46" s="25"/>
      <c r="I46" s="43"/>
      <c r="J46" s="25"/>
      <c r="K46" s="27"/>
      <c r="L46" s="27"/>
      <c r="M46" s="25"/>
      <c r="N46" s="27"/>
      <c r="O46" s="27"/>
      <c r="P46" s="42"/>
    </row>
    <row r="47" spans="1:16" ht="15">
      <c r="A47" s="8"/>
      <c r="B47" s="35"/>
      <c r="C47" s="35"/>
      <c r="D47" s="35"/>
      <c r="E47" s="70" t="s">
        <v>121</v>
      </c>
      <c r="F47" s="23"/>
      <c r="G47" s="24"/>
      <c r="H47" s="25"/>
      <c r="I47" s="43"/>
      <c r="J47" s="25"/>
      <c r="K47" s="27"/>
      <c r="L47" s="27"/>
      <c r="M47" s="25"/>
      <c r="N47" s="27"/>
      <c r="O47" s="27"/>
      <c r="P47" s="42"/>
    </row>
    <row r="48" spans="1:16" ht="12.75">
      <c r="A48" s="8"/>
      <c r="B48" s="35"/>
      <c r="C48" s="35"/>
      <c r="D48" s="35"/>
      <c r="E48" s="57" t="s">
        <v>220</v>
      </c>
      <c r="F48" s="23"/>
      <c r="G48" s="24"/>
      <c r="H48" s="25"/>
      <c r="I48" s="43"/>
      <c r="J48" s="25"/>
      <c r="K48" s="27"/>
      <c r="L48" s="27"/>
      <c r="M48" s="25"/>
      <c r="N48" s="27"/>
      <c r="O48" s="27"/>
      <c r="P48" s="42"/>
    </row>
    <row r="49" spans="1:16" ht="24.75" customHeight="1">
      <c r="A49" s="3" t="s">
        <v>15</v>
      </c>
      <c r="B49" s="35"/>
      <c r="C49" s="35"/>
      <c r="D49" s="6"/>
      <c r="E49" s="6"/>
      <c r="F49" s="6"/>
      <c r="G49" s="10" t="s">
        <v>6</v>
      </c>
      <c r="H49" s="2">
        <v>0.4583333333333333</v>
      </c>
      <c r="I49" s="11"/>
      <c r="J49" s="12"/>
      <c r="K49" s="13"/>
      <c r="L49" s="6"/>
      <c r="M49" s="13"/>
      <c r="N49" s="13"/>
      <c r="O49" s="6"/>
      <c r="P49" s="36"/>
    </row>
    <row r="50" spans="1:16" ht="12" customHeight="1">
      <c r="A50" s="8"/>
      <c r="B50" s="31" t="s">
        <v>10</v>
      </c>
      <c r="C50" s="79" t="s">
        <v>9</v>
      </c>
      <c r="D50" s="72" t="s">
        <v>8</v>
      </c>
      <c r="E50" s="72" t="s">
        <v>16</v>
      </c>
      <c r="F50" s="14" t="s">
        <v>19</v>
      </c>
      <c r="G50" s="74" t="s">
        <v>21</v>
      </c>
      <c r="H50" s="75"/>
      <c r="I50" s="81" t="s">
        <v>0</v>
      </c>
      <c r="J50" s="76" t="s">
        <v>1</v>
      </c>
      <c r="K50" s="77"/>
      <c r="L50" s="78"/>
      <c r="M50" s="76" t="s">
        <v>2</v>
      </c>
      <c r="N50" s="77"/>
      <c r="O50" s="78"/>
      <c r="P50" s="37" t="s">
        <v>12</v>
      </c>
    </row>
    <row r="51" spans="1:16" ht="11.25" customHeight="1">
      <c r="A51" s="8"/>
      <c r="B51" s="32" t="s">
        <v>11</v>
      </c>
      <c r="C51" s="80"/>
      <c r="D51" s="73"/>
      <c r="E51" s="73"/>
      <c r="F51" s="52" t="s">
        <v>20</v>
      </c>
      <c r="G51" s="15" t="s">
        <v>20</v>
      </c>
      <c r="H51" s="16" t="s">
        <v>22</v>
      </c>
      <c r="I51" s="82"/>
      <c r="J51" s="17" t="s">
        <v>3</v>
      </c>
      <c r="K51" s="17" t="s">
        <v>4</v>
      </c>
      <c r="L51" s="18" t="s">
        <v>5</v>
      </c>
      <c r="M51" s="17" t="s">
        <v>3</v>
      </c>
      <c r="N51" s="17" t="s">
        <v>4</v>
      </c>
      <c r="O51" s="18" t="s">
        <v>5</v>
      </c>
      <c r="P51" s="38" t="s">
        <v>13</v>
      </c>
    </row>
    <row r="52" spans="1:16" ht="15" customHeight="1">
      <c r="A52" s="8"/>
      <c r="B52" s="66">
        <v>1221</v>
      </c>
      <c r="C52" s="64" t="s">
        <v>172</v>
      </c>
      <c r="D52" s="64" t="s">
        <v>173</v>
      </c>
      <c r="E52" s="64" t="s">
        <v>174</v>
      </c>
      <c r="F52" s="22">
        <v>0.6087268518518518</v>
      </c>
      <c r="G52" s="19">
        <f aca="true" t="shared" si="14" ref="G52:G66">IF(F52&gt;H$49,F52-H$49,F52+24-H$49)</f>
        <v>0.1503935185185185</v>
      </c>
      <c r="H52" s="20">
        <f aca="true" t="shared" si="15" ref="H52:H66">HOUR(G52)*60*60+MINUTE(G52)*60+SECOND(G52)</f>
        <v>12994</v>
      </c>
      <c r="I52" s="62">
        <v>0.984</v>
      </c>
      <c r="J52" s="20">
        <f aca="true" t="shared" si="16" ref="J52:J66">H52*I52</f>
        <v>12786.096</v>
      </c>
      <c r="K52" s="21">
        <f>RANK(J52,J$52:J$71,1)</f>
        <v>1</v>
      </c>
      <c r="L52" s="21">
        <f aca="true" t="shared" si="17" ref="L52:L66">RANK(K52,K$52:K$67,1)</f>
        <v>1</v>
      </c>
      <c r="M52" s="20">
        <f aca="true" t="shared" si="18" ref="M52:M66">H52*I52</f>
        <v>12786.096</v>
      </c>
      <c r="N52" s="21">
        <f aca="true" t="shared" si="19" ref="N52:O66">RANK(M52,M$52:M$67,1)</f>
        <v>1</v>
      </c>
      <c r="O52" s="21">
        <f t="shared" si="19"/>
        <v>1</v>
      </c>
      <c r="P52" s="39">
        <f aca="true" t="shared" si="20" ref="P52:P67">O52*1</f>
        <v>1</v>
      </c>
    </row>
    <row r="53" spans="1:16" ht="15" customHeight="1">
      <c r="A53" s="8"/>
      <c r="B53" s="32" t="s">
        <v>45</v>
      </c>
      <c r="C53" s="63" t="s">
        <v>163</v>
      </c>
      <c r="D53" s="17" t="s">
        <v>44</v>
      </c>
      <c r="E53" s="17" t="s">
        <v>92</v>
      </c>
      <c r="F53" s="22">
        <v>0.6044444444444445</v>
      </c>
      <c r="G53" s="19">
        <f t="shared" si="14"/>
        <v>0.14611111111111114</v>
      </c>
      <c r="H53" s="20">
        <f t="shared" si="15"/>
        <v>12624</v>
      </c>
      <c r="I53" s="62">
        <v>1.018</v>
      </c>
      <c r="J53" s="20">
        <f t="shared" si="16"/>
        <v>12851.232</v>
      </c>
      <c r="K53" s="21">
        <f>RANK(J53,J$52:J$71,1)</f>
        <v>2</v>
      </c>
      <c r="L53" s="21">
        <f t="shared" si="17"/>
        <v>2</v>
      </c>
      <c r="M53" s="20">
        <f t="shared" si="18"/>
        <v>12851.232</v>
      </c>
      <c r="N53" s="21">
        <f t="shared" si="19"/>
        <v>2</v>
      </c>
      <c r="O53" s="21">
        <f t="shared" si="19"/>
        <v>2</v>
      </c>
      <c r="P53" s="39">
        <f t="shared" si="20"/>
        <v>2</v>
      </c>
    </row>
    <row r="54" spans="1:16" ht="15" customHeight="1">
      <c r="A54" s="8"/>
      <c r="B54" s="32">
        <v>1344</v>
      </c>
      <c r="C54" s="63" t="s">
        <v>166</v>
      </c>
      <c r="D54" s="17" t="s">
        <v>46</v>
      </c>
      <c r="E54" s="17" t="s">
        <v>167</v>
      </c>
      <c r="F54" s="22">
        <v>0.6100231481481482</v>
      </c>
      <c r="G54" s="19">
        <f t="shared" si="14"/>
        <v>0.15168981481481486</v>
      </c>
      <c r="H54" s="20">
        <f t="shared" si="15"/>
        <v>13106</v>
      </c>
      <c r="I54" s="62">
        <v>1.001</v>
      </c>
      <c r="J54" s="20">
        <f t="shared" si="16"/>
        <v>13119.105999999998</v>
      </c>
      <c r="K54" s="21">
        <f>RANK(J54,J$52:J$71,1)</f>
        <v>3</v>
      </c>
      <c r="L54" s="21">
        <f t="shared" si="17"/>
        <v>3</v>
      </c>
      <c r="M54" s="20">
        <f t="shared" si="18"/>
        <v>13119.105999999998</v>
      </c>
      <c r="N54" s="21">
        <f t="shared" si="19"/>
        <v>3</v>
      </c>
      <c r="O54" s="21">
        <f t="shared" si="19"/>
        <v>3</v>
      </c>
      <c r="P54" s="39">
        <f t="shared" si="20"/>
        <v>3</v>
      </c>
    </row>
    <row r="55" spans="1:16" ht="15" customHeight="1">
      <c r="A55" s="8"/>
      <c r="B55" s="32">
        <v>582</v>
      </c>
      <c r="C55" s="63" t="s">
        <v>102</v>
      </c>
      <c r="D55" s="17" t="s">
        <v>52</v>
      </c>
      <c r="E55" s="17" t="s">
        <v>103</v>
      </c>
      <c r="F55" s="22">
        <v>0.6124999999999999</v>
      </c>
      <c r="G55" s="19">
        <f t="shared" si="14"/>
        <v>0.15416666666666662</v>
      </c>
      <c r="H55" s="20">
        <f t="shared" si="15"/>
        <v>13320</v>
      </c>
      <c r="I55" s="62">
        <v>0.987</v>
      </c>
      <c r="J55" s="20">
        <f t="shared" si="16"/>
        <v>13146.84</v>
      </c>
      <c r="K55" s="21">
        <f>RANK(J55,J$52:J$67,1)</f>
        <v>4</v>
      </c>
      <c r="L55" s="21">
        <f t="shared" si="17"/>
        <v>4</v>
      </c>
      <c r="M55" s="20">
        <f t="shared" si="18"/>
        <v>13146.84</v>
      </c>
      <c r="N55" s="21">
        <f t="shared" si="19"/>
        <v>4</v>
      </c>
      <c r="O55" s="21">
        <f t="shared" si="19"/>
        <v>4</v>
      </c>
      <c r="P55" s="39">
        <f t="shared" si="20"/>
        <v>4</v>
      </c>
    </row>
    <row r="56" spans="1:16" ht="15" customHeight="1">
      <c r="A56" s="8"/>
      <c r="B56" s="32">
        <v>2901</v>
      </c>
      <c r="C56" s="63" t="s">
        <v>99</v>
      </c>
      <c r="D56" s="17" t="s">
        <v>53</v>
      </c>
      <c r="E56" s="17" t="s">
        <v>171</v>
      </c>
      <c r="F56" s="22">
        <v>0.617800925925926</v>
      </c>
      <c r="G56" s="19">
        <f t="shared" si="14"/>
        <v>0.15946759259259263</v>
      </c>
      <c r="H56" s="20">
        <f t="shared" si="15"/>
        <v>13778</v>
      </c>
      <c r="I56" s="62">
        <v>0.989</v>
      </c>
      <c r="J56" s="20">
        <f t="shared" si="16"/>
        <v>13626.442</v>
      </c>
      <c r="K56" s="21">
        <f>RANK(J56,J$52:J$71,1)</f>
        <v>5</v>
      </c>
      <c r="L56" s="21">
        <f t="shared" si="17"/>
        <v>5</v>
      </c>
      <c r="M56" s="20">
        <f t="shared" si="18"/>
        <v>13626.442</v>
      </c>
      <c r="N56" s="21">
        <f t="shared" si="19"/>
        <v>5</v>
      </c>
      <c r="O56" s="21">
        <f t="shared" si="19"/>
        <v>5</v>
      </c>
      <c r="P56" s="39">
        <f t="shared" si="20"/>
        <v>5</v>
      </c>
    </row>
    <row r="57" spans="1:16" ht="15" customHeight="1">
      <c r="A57" s="8"/>
      <c r="B57" s="32">
        <v>3470</v>
      </c>
      <c r="C57" s="63" t="s">
        <v>164</v>
      </c>
      <c r="D57" s="17" t="s">
        <v>46</v>
      </c>
      <c r="E57" s="17" t="s">
        <v>165</v>
      </c>
      <c r="F57" s="22">
        <v>0.6172685185185185</v>
      </c>
      <c r="G57" s="19">
        <f t="shared" si="14"/>
        <v>0.15893518518518518</v>
      </c>
      <c r="H57" s="20">
        <f t="shared" si="15"/>
        <v>13732</v>
      </c>
      <c r="I57" s="62">
        <v>1.002</v>
      </c>
      <c r="J57" s="20">
        <f t="shared" si="16"/>
        <v>13759.464</v>
      </c>
      <c r="K57" s="21">
        <f>RANK(J57,J$52:J$71,1)</f>
        <v>6</v>
      </c>
      <c r="L57" s="21">
        <f t="shared" si="17"/>
        <v>6</v>
      </c>
      <c r="M57" s="20">
        <f t="shared" si="18"/>
        <v>13759.464</v>
      </c>
      <c r="N57" s="21">
        <f t="shared" si="19"/>
        <v>6</v>
      </c>
      <c r="O57" s="21">
        <f t="shared" si="19"/>
        <v>6</v>
      </c>
      <c r="P57" s="39">
        <f t="shared" si="20"/>
        <v>6</v>
      </c>
    </row>
    <row r="58" spans="1:16" ht="15" customHeight="1">
      <c r="A58" s="8"/>
      <c r="B58" s="32">
        <v>977</v>
      </c>
      <c r="C58" s="63" t="s">
        <v>98</v>
      </c>
      <c r="D58" s="64" t="s">
        <v>96</v>
      </c>
      <c r="E58" s="64" t="s">
        <v>43</v>
      </c>
      <c r="F58" s="22">
        <v>0.6169097222222223</v>
      </c>
      <c r="G58" s="19">
        <f t="shared" si="14"/>
        <v>0.15857638888888897</v>
      </c>
      <c r="H58" s="20">
        <f t="shared" si="15"/>
        <v>13701</v>
      </c>
      <c r="I58" s="62">
        <v>1.008</v>
      </c>
      <c r="J58" s="20">
        <f t="shared" si="16"/>
        <v>13810.608</v>
      </c>
      <c r="K58" s="21">
        <f>RANK(J58,J$52:J$71,1)</f>
        <v>7</v>
      </c>
      <c r="L58" s="21">
        <f t="shared" si="17"/>
        <v>7</v>
      </c>
      <c r="M58" s="20">
        <f t="shared" si="18"/>
        <v>13810.608</v>
      </c>
      <c r="N58" s="21">
        <f t="shared" si="19"/>
        <v>7</v>
      </c>
      <c r="O58" s="21">
        <f t="shared" si="19"/>
        <v>7</v>
      </c>
      <c r="P58" s="39">
        <f t="shared" si="20"/>
        <v>7</v>
      </c>
    </row>
    <row r="59" spans="1:16" ht="15" customHeight="1">
      <c r="A59" s="8"/>
      <c r="B59" s="32">
        <v>2008</v>
      </c>
      <c r="C59" s="63" t="s">
        <v>95</v>
      </c>
      <c r="D59" s="17" t="s">
        <v>46</v>
      </c>
      <c r="E59" s="17" t="s">
        <v>47</v>
      </c>
      <c r="F59" s="22">
        <v>0.618287037037037</v>
      </c>
      <c r="G59" s="19">
        <f t="shared" si="14"/>
        <v>0.1599537037037037</v>
      </c>
      <c r="H59" s="20">
        <f t="shared" si="15"/>
        <v>13820</v>
      </c>
      <c r="I59" s="62">
        <v>1.004</v>
      </c>
      <c r="J59" s="20">
        <f t="shared" si="16"/>
        <v>13875.28</v>
      </c>
      <c r="K59" s="21">
        <f>RANK(J59,J$52:J$71,1)</f>
        <v>8</v>
      </c>
      <c r="L59" s="21">
        <f t="shared" si="17"/>
        <v>8</v>
      </c>
      <c r="M59" s="20">
        <f t="shared" si="18"/>
        <v>13875.28</v>
      </c>
      <c r="N59" s="21">
        <f t="shared" si="19"/>
        <v>8</v>
      </c>
      <c r="O59" s="21">
        <f t="shared" si="19"/>
        <v>8</v>
      </c>
      <c r="P59" s="39">
        <f t="shared" si="20"/>
        <v>8</v>
      </c>
    </row>
    <row r="60" spans="1:16" ht="15" customHeight="1">
      <c r="A60" s="8"/>
      <c r="B60" s="32">
        <v>1987</v>
      </c>
      <c r="C60" s="63" t="s">
        <v>50</v>
      </c>
      <c r="D60" s="17" t="s">
        <v>46</v>
      </c>
      <c r="E60" s="17" t="s">
        <v>51</v>
      </c>
      <c r="F60" s="22">
        <v>0.6269444444444444</v>
      </c>
      <c r="G60" s="19">
        <f t="shared" si="14"/>
        <v>0.1686111111111111</v>
      </c>
      <c r="H60" s="20">
        <f t="shared" si="15"/>
        <v>14568</v>
      </c>
      <c r="I60" s="62">
        <v>1</v>
      </c>
      <c r="J60" s="20">
        <f t="shared" si="16"/>
        <v>14568</v>
      </c>
      <c r="K60" s="21">
        <f>RANK(J60,J$52:J$71,1)</f>
        <v>9</v>
      </c>
      <c r="L60" s="21">
        <f t="shared" si="17"/>
        <v>9</v>
      </c>
      <c r="M60" s="20">
        <f t="shared" si="18"/>
        <v>14568</v>
      </c>
      <c r="N60" s="21">
        <f t="shared" si="19"/>
        <v>9</v>
      </c>
      <c r="O60" s="21">
        <f t="shared" si="19"/>
        <v>9</v>
      </c>
      <c r="P60" s="39">
        <f t="shared" si="20"/>
        <v>9</v>
      </c>
    </row>
    <row r="61" spans="1:16" ht="15" customHeight="1">
      <c r="A61" s="8"/>
      <c r="B61" s="32">
        <v>696</v>
      </c>
      <c r="C61" s="63" t="s">
        <v>56</v>
      </c>
      <c r="D61" s="64" t="s">
        <v>55</v>
      </c>
      <c r="E61" s="64" t="s">
        <v>104</v>
      </c>
      <c r="F61" s="22">
        <v>0.6303819444444444</v>
      </c>
      <c r="G61" s="19">
        <f t="shared" si="14"/>
        <v>0.17204861111111108</v>
      </c>
      <c r="H61" s="20">
        <f t="shared" si="15"/>
        <v>14865</v>
      </c>
      <c r="I61" s="62">
        <v>0.981</v>
      </c>
      <c r="J61" s="20">
        <f t="shared" si="16"/>
        <v>14582.565</v>
      </c>
      <c r="K61" s="21">
        <f>RANK(J61,J$52:J$67,1)</f>
        <v>10</v>
      </c>
      <c r="L61" s="21">
        <f t="shared" si="17"/>
        <v>10</v>
      </c>
      <c r="M61" s="20">
        <f t="shared" si="18"/>
        <v>14582.565</v>
      </c>
      <c r="N61" s="21">
        <f t="shared" si="19"/>
        <v>10</v>
      </c>
      <c r="O61" s="21">
        <f t="shared" si="19"/>
        <v>10</v>
      </c>
      <c r="P61" s="39">
        <f t="shared" si="20"/>
        <v>10</v>
      </c>
    </row>
    <row r="62" spans="1:16" ht="15" customHeight="1">
      <c r="A62" s="8"/>
      <c r="B62" s="66">
        <v>9939</v>
      </c>
      <c r="C62" s="64" t="s">
        <v>169</v>
      </c>
      <c r="D62" s="17" t="s">
        <v>46</v>
      </c>
      <c r="E62" s="17" t="s">
        <v>170</v>
      </c>
      <c r="F62" s="22">
        <v>0.6301157407407407</v>
      </c>
      <c r="G62" s="19">
        <f t="shared" si="14"/>
        <v>0.1717824074074074</v>
      </c>
      <c r="H62" s="20">
        <f t="shared" si="15"/>
        <v>14842</v>
      </c>
      <c r="I62" s="62">
        <v>0.998</v>
      </c>
      <c r="J62" s="20">
        <f t="shared" si="16"/>
        <v>14812.316</v>
      </c>
      <c r="K62" s="21">
        <f>RANK(J62,J$52:J$71,1)</f>
        <v>11</v>
      </c>
      <c r="L62" s="21">
        <f t="shared" si="17"/>
        <v>11</v>
      </c>
      <c r="M62" s="20">
        <f t="shared" si="18"/>
        <v>14812.316</v>
      </c>
      <c r="N62" s="21">
        <f t="shared" si="19"/>
        <v>11</v>
      </c>
      <c r="O62" s="21">
        <f t="shared" si="19"/>
        <v>11</v>
      </c>
      <c r="P62" s="39">
        <f t="shared" si="20"/>
        <v>11</v>
      </c>
    </row>
    <row r="63" spans="1:16" ht="15" customHeight="1">
      <c r="A63" s="8"/>
      <c r="B63" s="67">
        <v>9995</v>
      </c>
      <c r="C63" s="63" t="s">
        <v>48</v>
      </c>
      <c r="D63" s="64" t="s">
        <v>96</v>
      </c>
      <c r="E63" s="64" t="s">
        <v>97</v>
      </c>
      <c r="F63" s="22">
        <v>0.633125</v>
      </c>
      <c r="G63" s="19">
        <f t="shared" si="14"/>
        <v>0.17479166666666673</v>
      </c>
      <c r="H63" s="20">
        <f t="shared" si="15"/>
        <v>15102</v>
      </c>
      <c r="I63" s="62">
        <v>1.002</v>
      </c>
      <c r="J63" s="20">
        <f t="shared" si="16"/>
        <v>15132.204</v>
      </c>
      <c r="K63" s="21">
        <f>RANK(J63,J$52:J$71,1)</f>
        <v>12</v>
      </c>
      <c r="L63" s="21">
        <f t="shared" si="17"/>
        <v>12</v>
      </c>
      <c r="M63" s="20">
        <f t="shared" si="18"/>
        <v>15132.204</v>
      </c>
      <c r="N63" s="21">
        <f t="shared" si="19"/>
        <v>12</v>
      </c>
      <c r="O63" s="21">
        <f t="shared" si="19"/>
        <v>12</v>
      </c>
      <c r="P63" s="39">
        <f t="shared" si="20"/>
        <v>12</v>
      </c>
    </row>
    <row r="64" spans="1:16" ht="15" customHeight="1">
      <c r="A64" s="8"/>
      <c r="B64" s="15">
        <v>3401</v>
      </c>
      <c r="C64" s="61" t="s">
        <v>105</v>
      </c>
      <c r="D64" s="17" t="s">
        <v>59</v>
      </c>
      <c r="E64" s="17" t="s">
        <v>106</v>
      </c>
      <c r="F64" s="22">
        <v>0.6452430555555556</v>
      </c>
      <c r="G64" s="19">
        <f t="shared" si="14"/>
        <v>0.1869097222222223</v>
      </c>
      <c r="H64" s="20">
        <f t="shared" si="15"/>
        <v>16149</v>
      </c>
      <c r="I64" s="62">
        <v>0.981</v>
      </c>
      <c r="J64" s="20">
        <f t="shared" si="16"/>
        <v>15842.169</v>
      </c>
      <c r="K64" s="21">
        <f>RANK(J64,J$52:J$71,1)</f>
        <v>13</v>
      </c>
      <c r="L64" s="21">
        <f t="shared" si="17"/>
        <v>13</v>
      </c>
      <c r="M64" s="20">
        <f t="shared" si="18"/>
        <v>15842.169</v>
      </c>
      <c r="N64" s="21">
        <f t="shared" si="19"/>
        <v>13</v>
      </c>
      <c r="O64" s="21">
        <f t="shared" si="19"/>
        <v>13</v>
      </c>
      <c r="P64" s="39">
        <f t="shared" si="20"/>
        <v>13</v>
      </c>
    </row>
    <row r="65" spans="1:16" ht="15" customHeight="1">
      <c r="A65" s="8"/>
      <c r="B65" s="67">
        <v>1937</v>
      </c>
      <c r="C65" s="63" t="s">
        <v>93</v>
      </c>
      <c r="D65" s="64" t="s">
        <v>44</v>
      </c>
      <c r="E65" s="64" t="s">
        <v>94</v>
      </c>
      <c r="F65" s="22">
        <v>0.6434606481481482</v>
      </c>
      <c r="G65" s="19">
        <f t="shared" si="14"/>
        <v>0.18512731481481487</v>
      </c>
      <c r="H65" s="20">
        <f t="shared" si="15"/>
        <v>15995</v>
      </c>
      <c r="I65" s="62">
        <v>1.018</v>
      </c>
      <c r="J65" s="20">
        <f t="shared" si="16"/>
        <v>16282.91</v>
      </c>
      <c r="K65" s="21">
        <f>RANK(J65,J$52:J$71,1)</f>
        <v>14</v>
      </c>
      <c r="L65" s="21">
        <f t="shared" si="17"/>
        <v>14</v>
      </c>
      <c r="M65" s="20">
        <f t="shared" si="18"/>
        <v>16282.91</v>
      </c>
      <c r="N65" s="21">
        <f t="shared" si="19"/>
        <v>14</v>
      </c>
      <c r="O65" s="21">
        <f t="shared" si="19"/>
        <v>14</v>
      </c>
      <c r="P65" s="39">
        <f t="shared" si="20"/>
        <v>14</v>
      </c>
    </row>
    <row r="66" spans="1:16" ht="15" customHeight="1">
      <c r="A66" s="8"/>
      <c r="B66" s="66">
        <v>2030</v>
      </c>
      <c r="C66" s="17" t="s">
        <v>100</v>
      </c>
      <c r="D66" s="17" t="s">
        <v>101</v>
      </c>
      <c r="E66" s="17" t="s">
        <v>168</v>
      </c>
      <c r="F66" s="22">
        <v>0.6551851851851852</v>
      </c>
      <c r="G66" s="19">
        <f t="shared" si="14"/>
        <v>0.1968518518518519</v>
      </c>
      <c r="H66" s="20">
        <f t="shared" si="15"/>
        <v>17008</v>
      </c>
      <c r="I66" s="62">
        <v>1</v>
      </c>
      <c r="J66" s="20">
        <f t="shared" si="16"/>
        <v>17008</v>
      </c>
      <c r="K66" s="21">
        <f>RANK(J66,J$52:J$71,1)</f>
        <v>15</v>
      </c>
      <c r="L66" s="21">
        <f t="shared" si="17"/>
        <v>15</v>
      </c>
      <c r="M66" s="20">
        <f t="shared" si="18"/>
        <v>17008</v>
      </c>
      <c r="N66" s="21">
        <f t="shared" si="19"/>
        <v>15</v>
      </c>
      <c r="O66" s="21">
        <f t="shared" si="19"/>
        <v>15</v>
      </c>
      <c r="P66" s="39">
        <f t="shared" si="20"/>
        <v>15</v>
      </c>
    </row>
    <row r="67" spans="1:16" ht="15" customHeight="1">
      <c r="A67" s="8"/>
      <c r="B67" s="66">
        <v>275</v>
      </c>
      <c r="C67" s="17" t="s">
        <v>57</v>
      </c>
      <c r="D67" s="17" t="s">
        <v>23</v>
      </c>
      <c r="E67" s="17" t="s">
        <v>58</v>
      </c>
      <c r="F67" s="22" t="s">
        <v>217</v>
      </c>
      <c r="G67" s="19"/>
      <c r="H67" s="20"/>
      <c r="I67" s="62">
        <v>0.989</v>
      </c>
      <c r="J67" s="20" t="s">
        <v>217</v>
      </c>
      <c r="K67" s="21"/>
      <c r="L67" s="21">
        <v>17</v>
      </c>
      <c r="M67" s="20" t="s">
        <v>217</v>
      </c>
      <c r="N67" s="21"/>
      <c r="O67" s="21">
        <v>17</v>
      </c>
      <c r="P67" s="39">
        <f t="shared" si="20"/>
        <v>17</v>
      </c>
    </row>
    <row r="68" spans="1:16" ht="12.75" customHeight="1">
      <c r="A68" s="8"/>
      <c r="B68" s="5"/>
      <c r="C68" s="59"/>
      <c r="D68" s="59"/>
      <c r="E68" s="59"/>
      <c r="F68" s="23"/>
      <c r="G68" s="24"/>
      <c r="H68" s="25"/>
      <c r="I68" s="69"/>
      <c r="J68" s="25"/>
      <c r="K68" s="27"/>
      <c r="L68" s="27"/>
      <c r="M68" s="25"/>
      <c r="N68" s="27"/>
      <c r="O68" s="27"/>
      <c r="P68" s="42"/>
    </row>
    <row r="69" spans="1:16" ht="24" customHeight="1">
      <c r="A69" s="3" t="s">
        <v>72</v>
      </c>
      <c r="D69" s="6"/>
      <c r="E69" s="6"/>
      <c r="F69" s="6"/>
      <c r="G69" s="10" t="s">
        <v>6</v>
      </c>
      <c r="H69" s="2">
        <v>0.46875</v>
      </c>
      <c r="I69" s="11"/>
      <c r="J69" s="12"/>
      <c r="K69" s="13"/>
      <c r="L69" s="6"/>
      <c r="M69" s="13"/>
      <c r="N69" s="13"/>
      <c r="O69" s="6"/>
      <c r="P69" s="36"/>
    </row>
    <row r="70" spans="1:16" ht="12" customHeight="1">
      <c r="A70" s="8"/>
      <c r="B70" s="31" t="s">
        <v>10</v>
      </c>
      <c r="C70" s="79" t="s">
        <v>9</v>
      </c>
      <c r="D70" s="72" t="s">
        <v>8</v>
      </c>
      <c r="E70" s="72" t="s">
        <v>16</v>
      </c>
      <c r="F70" s="14" t="s">
        <v>19</v>
      </c>
      <c r="G70" s="74" t="s">
        <v>21</v>
      </c>
      <c r="H70" s="75"/>
      <c r="I70" s="81" t="s">
        <v>0</v>
      </c>
      <c r="J70" s="76" t="s">
        <v>1</v>
      </c>
      <c r="K70" s="77"/>
      <c r="L70" s="78"/>
      <c r="M70" s="76" t="s">
        <v>2</v>
      </c>
      <c r="N70" s="77"/>
      <c r="O70" s="78"/>
      <c r="P70" s="37" t="s">
        <v>12</v>
      </c>
    </row>
    <row r="71" spans="1:16" ht="12" customHeight="1">
      <c r="A71" s="8"/>
      <c r="B71" s="32" t="s">
        <v>11</v>
      </c>
      <c r="C71" s="80"/>
      <c r="D71" s="83"/>
      <c r="E71" s="83"/>
      <c r="F71" s="52" t="s">
        <v>20</v>
      </c>
      <c r="G71" s="15" t="s">
        <v>20</v>
      </c>
      <c r="H71" s="16" t="s">
        <v>22</v>
      </c>
      <c r="I71" s="82"/>
      <c r="J71" s="17" t="s">
        <v>3</v>
      </c>
      <c r="K71" s="17" t="s">
        <v>4</v>
      </c>
      <c r="L71" s="18" t="s">
        <v>5</v>
      </c>
      <c r="M71" s="17" t="s">
        <v>3</v>
      </c>
      <c r="N71" s="17" t="s">
        <v>4</v>
      </c>
      <c r="O71" s="18" t="s">
        <v>5</v>
      </c>
      <c r="P71" s="38" t="s">
        <v>13</v>
      </c>
    </row>
    <row r="72" spans="1:16" ht="15" customHeight="1">
      <c r="A72" s="8"/>
      <c r="B72" s="32">
        <v>348</v>
      </c>
      <c r="C72" s="63" t="s">
        <v>213</v>
      </c>
      <c r="D72" s="63" t="s">
        <v>60</v>
      </c>
      <c r="E72" s="64" t="s">
        <v>61</v>
      </c>
      <c r="F72" s="22">
        <v>0.5379050925925926</v>
      </c>
      <c r="G72" s="19">
        <f aca="true" t="shared" si="21" ref="G72:G77">IF(F72&gt;H$69,F72-H$69,F72+24-H$69)</f>
        <v>0.06915509259259256</v>
      </c>
      <c r="H72" s="20">
        <f aca="true" t="shared" si="22" ref="H72:H77">HOUR(G72)*60*60+MINUTE(G72)*60+SECOND(G72)</f>
        <v>5975</v>
      </c>
      <c r="I72" s="62">
        <v>0.968</v>
      </c>
      <c r="J72" s="20">
        <f aca="true" t="shared" si="23" ref="J72:J77">H72*I72</f>
        <v>5783.8</v>
      </c>
      <c r="K72" s="21">
        <f aca="true" t="shared" si="24" ref="K72:L77">RANK(J72,J$72:J$86,1)</f>
        <v>1</v>
      </c>
      <c r="L72" s="21">
        <f t="shared" si="24"/>
        <v>1</v>
      </c>
      <c r="M72" s="20">
        <f aca="true" t="shared" si="25" ref="M72:M77">H72*I72</f>
        <v>5783.8</v>
      </c>
      <c r="N72" s="21">
        <f aca="true" t="shared" si="26" ref="N72:O77">RANK(M72,M$72:M$86,1)</f>
        <v>1</v>
      </c>
      <c r="O72" s="21">
        <f t="shared" si="26"/>
        <v>1</v>
      </c>
      <c r="P72" s="39">
        <f aca="true" t="shared" si="27" ref="P72:P86">O72*1</f>
        <v>1</v>
      </c>
    </row>
    <row r="73" spans="1:16" ht="15" customHeight="1">
      <c r="A73" s="8"/>
      <c r="B73" s="66">
        <v>25005</v>
      </c>
      <c r="C73" s="64" t="s">
        <v>181</v>
      </c>
      <c r="D73" s="64" t="s">
        <v>182</v>
      </c>
      <c r="E73" s="64" t="s">
        <v>183</v>
      </c>
      <c r="F73" s="22">
        <v>0.5498263888888889</v>
      </c>
      <c r="G73" s="19">
        <f t="shared" si="21"/>
        <v>0.0810763888888889</v>
      </c>
      <c r="H73" s="20">
        <f t="shared" si="22"/>
        <v>7005</v>
      </c>
      <c r="I73" s="62">
        <v>0.959</v>
      </c>
      <c r="J73" s="20">
        <f t="shared" si="23"/>
        <v>6717.795</v>
      </c>
      <c r="K73" s="21">
        <f t="shared" si="24"/>
        <v>2</v>
      </c>
      <c r="L73" s="21">
        <f t="shared" si="24"/>
        <v>2</v>
      </c>
      <c r="M73" s="20">
        <f t="shared" si="25"/>
        <v>6717.795</v>
      </c>
      <c r="N73" s="21">
        <f t="shared" si="26"/>
        <v>2</v>
      </c>
      <c r="O73" s="21">
        <f t="shared" si="26"/>
        <v>2</v>
      </c>
      <c r="P73" s="39">
        <f t="shared" si="27"/>
        <v>2</v>
      </c>
    </row>
    <row r="74" spans="1:16" ht="15" customHeight="1">
      <c r="A74" s="8"/>
      <c r="B74" s="66">
        <v>31907</v>
      </c>
      <c r="C74" s="17" t="s">
        <v>179</v>
      </c>
      <c r="D74" s="17" t="s">
        <v>109</v>
      </c>
      <c r="E74" s="17" t="s">
        <v>110</v>
      </c>
      <c r="F74" s="22">
        <v>0.550787037037037</v>
      </c>
      <c r="G74" s="19">
        <f t="shared" si="21"/>
        <v>0.08203703703703702</v>
      </c>
      <c r="H74" s="20">
        <f t="shared" si="22"/>
        <v>7088</v>
      </c>
      <c r="I74" s="62">
        <v>0.96</v>
      </c>
      <c r="J74" s="20">
        <f t="shared" si="23"/>
        <v>6804.48</v>
      </c>
      <c r="K74" s="21">
        <f t="shared" si="24"/>
        <v>3</v>
      </c>
      <c r="L74" s="21">
        <f t="shared" si="24"/>
        <v>3</v>
      </c>
      <c r="M74" s="20">
        <f t="shared" si="25"/>
        <v>6804.48</v>
      </c>
      <c r="N74" s="21">
        <f t="shared" si="26"/>
        <v>3</v>
      </c>
      <c r="O74" s="21">
        <f t="shared" si="26"/>
        <v>3</v>
      </c>
      <c r="P74" s="39">
        <f t="shared" si="27"/>
        <v>3</v>
      </c>
    </row>
    <row r="75" spans="1:16" ht="15" customHeight="1">
      <c r="A75" s="8"/>
      <c r="B75" s="32">
        <v>9701</v>
      </c>
      <c r="C75" s="63" t="s">
        <v>212</v>
      </c>
      <c r="D75" s="63" t="s">
        <v>62</v>
      </c>
      <c r="E75" s="64" t="s">
        <v>175</v>
      </c>
      <c r="F75" s="22">
        <v>0.5606018518518519</v>
      </c>
      <c r="G75" s="19">
        <f t="shared" si="21"/>
        <v>0.09185185185185185</v>
      </c>
      <c r="H75" s="20">
        <f t="shared" si="22"/>
        <v>7936</v>
      </c>
      <c r="I75" s="62">
        <v>0.969</v>
      </c>
      <c r="J75" s="20">
        <f t="shared" si="23"/>
        <v>7689.9839999999995</v>
      </c>
      <c r="K75" s="21">
        <f t="shared" si="24"/>
        <v>4</v>
      </c>
      <c r="L75" s="21">
        <f t="shared" si="24"/>
        <v>4</v>
      </c>
      <c r="M75" s="20">
        <f t="shared" si="25"/>
        <v>7689.9839999999995</v>
      </c>
      <c r="N75" s="21">
        <f t="shared" si="26"/>
        <v>4</v>
      </c>
      <c r="O75" s="21">
        <f t="shared" si="26"/>
        <v>4</v>
      </c>
      <c r="P75" s="39">
        <f t="shared" si="27"/>
        <v>4</v>
      </c>
    </row>
    <row r="76" spans="1:16" ht="15" customHeight="1">
      <c r="A76" s="8"/>
      <c r="B76" s="66">
        <v>3100</v>
      </c>
      <c r="C76" s="64" t="s">
        <v>176</v>
      </c>
      <c r="D76" s="64" t="s">
        <v>177</v>
      </c>
      <c r="E76" s="64" t="s">
        <v>178</v>
      </c>
      <c r="F76" s="22">
        <v>0.5657638888888888</v>
      </c>
      <c r="G76" s="19">
        <f t="shared" si="21"/>
        <v>0.09701388888888884</v>
      </c>
      <c r="H76" s="20">
        <f t="shared" si="22"/>
        <v>8382</v>
      </c>
      <c r="I76" s="62">
        <v>0.966</v>
      </c>
      <c r="J76" s="20">
        <f t="shared" si="23"/>
        <v>8097.012</v>
      </c>
      <c r="K76" s="21">
        <f t="shared" si="24"/>
        <v>5</v>
      </c>
      <c r="L76" s="21">
        <f t="shared" si="24"/>
        <v>5</v>
      </c>
      <c r="M76" s="20">
        <f t="shared" si="25"/>
        <v>8097.012</v>
      </c>
      <c r="N76" s="21">
        <f t="shared" si="26"/>
        <v>5</v>
      </c>
      <c r="O76" s="21">
        <f t="shared" si="26"/>
        <v>5</v>
      </c>
      <c r="P76" s="39">
        <f t="shared" si="27"/>
        <v>5</v>
      </c>
    </row>
    <row r="77" spans="1:16" ht="15" customHeight="1">
      <c r="A77" s="8"/>
      <c r="B77" s="32">
        <v>667</v>
      </c>
      <c r="C77" s="63" t="s">
        <v>111</v>
      </c>
      <c r="D77" s="63" t="s">
        <v>112</v>
      </c>
      <c r="E77" s="64" t="s">
        <v>113</v>
      </c>
      <c r="F77" s="22">
        <v>0.5676388888888889</v>
      </c>
      <c r="G77" s="19">
        <f t="shared" si="21"/>
        <v>0.09888888888888892</v>
      </c>
      <c r="H77" s="20">
        <f t="shared" si="22"/>
        <v>8544</v>
      </c>
      <c r="I77" s="62">
        <v>0.964</v>
      </c>
      <c r="J77" s="20">
        <f t="shared" si="23"/>
        <v>8236.416</v>
      </c>
      <c r="K77" s="21">
        <f t="shared" si="24"/>
        <v>6</v>
      </c>
      <c r="L77" s="21">
        <f t="shared" si="24"/>
        <v>6</v>
      </c>
      <c r="M77" s="20">
        <f t="shared" si="25"/>
        <v>8236.416</v>
      </c>
      <c r="N77" s="21">
        <f t="shared" si="26"/>
        <v>6</v>
      </c>
      <c r="O77" s="21">
        <f t="shared" si="26"/>
        <v>6</v>
      </c>
      <c r="P77" s="39">
        <f t="shared" si="27"/>
        <v>6</v>
      </c>
    </row>
    <row r="78" spans="1:16" ht="15" customHeight="1">
      <c r="A78" s="8"/>
      <c r="B78" s="66">
        <v>376</v>
      </c>
      <c r="C78" s="64" t="s">
        <v>191</v>
      </c>
      <c r="D78" s="64" t="s">
        <v>192</v>
      </c>
      <c r="E78" s="64" t="s">
        <v>193</v>
      </c>
      <c r="F78" s="22" t="s">
        <v>217</v>
      </c>
      <c r="G78" s="19"/>
      <c r="H78" s="20"/>
      <c r="I78" s="62">
        <v>0.882</v>
      </c>
      <c r="J78" s="20" t="s">
        <v>217</v>
      </c>
      <c r="K78" s="21" t="s">
        <v>216</v>
      </c>
      <c r="L78" s="21">
        <v>16</v>
      </c>
      <c r="M78" s="20" t="s">
        <v>217</v>
      </c>
      <c r="N78" s="21" t="s">
        <v>216</v>
      </c>
      <c r="O78" s="21">
        <v>16</v>
      </c>
      <c r="P78" s="39">
        <f t="shared" si="27"/>
        <v>16</v>
      </c>
    </row>
    <row r="79" spans="1:16" ht="15" customHeight="1">
      <c r="A79" s="8"/>
      <c r="B79" s="66">
        <v>2777</v>
      </c>
      <c r="C79" s="17" t="s">
        <v>185</v>
      </c>
      <c r="D79" s="17" t="s">
        <v>65</v>
      </c>
      <c r="E79" s="17" t="s">
        <v>186</v>
      </c>
      <c r="F79" s="22" t="s">
        <v>217</v>
      </c>
      <c r="G79" s="19"/>
      <c r="H79" s="20"/>
      <c r="I79" s="62">
        <v>0.95</v>
      </c>
      <c r="J79" s="20" t="s">
        <v>217</v>
      </c>
      <c r="K79" s="21" t="s">
        <v>216</v>
      </c>
      <c r="L79" s="21">
        <v>16</v>
      </c>
      <c r="M79" s="20" t="s">
        <v>217</v>
      </c>
      <c r="N79" s="21" t="s">
        <v>216</v>
      </c>
      <c r="O79" s="21">
        <v>16</v>
      </c>
      <c r="P79" s="39">
        <f t="shared" si="27"/>
        <v>16</v>
      </c>
    </row>
    <row r="80" spans="1:16" ht="15" customHeight="1">
      <c r="A80" s="8"/>
      <c r="B80" s="32">
        <v>773</v>
      </c>
      <c r="C80" s="61" t="s">
        <v>107</v>
      </c>
      <c r="D80" s="61" t="s">
        <v>108</v>
      </c>
      <c r="E80" s="17" t="s">
        <v>180</v>
      </c>
      <c r="F80" s="22" t="s">
        <v>214</v>
      </c>
      <c r="G80" s="19"/>
      <c r="H80" s="20"/>
      <c r="I80" s="62">
        <v>0.959</v>
      </c>
      <c r="J80" s="20" t="s">
        <v>214</v>
      </c>
      <c r="K80" s="21"/>
      <c r="L80" s="21">
        <v>16</v>
      </c>
      <c r="M80" s="20" t="s">
        <v>214</v>
      </c>
      <c r="N80" s="21"/>
      <c r="O80" s="21">
        <v>16</v>
      </c>
      <c r="P80" s="39">
        <f t="shared" si="27"/>
        <v>16</v>
      </c>
    </row>
    <row r="81" spans="1:16" ht="15" customHeight="1">
      <c r="A81" s="8"/>
      <c r="B81" s="66">
        <v>801</v>
      </c>
      <c r="C81" s="64" t="s">
        <v>63</v>
      </c>
      <c r="D81" s="64" t="s">
        <v>64</v>
      </c>
      <c r="E81" s="64" t="s">
        <v>184</v>
      </c>
      <c r="F81" s="22" t="s">
        <v>214</v>
      </c>
      <c r="G81" s="19"/>
      <c r="H81" s="20"/>
      <c r="I81" s="62">
        <v>0.955</v>
      </c>
      <c r="J81" s="20" t="s">
        <v>214</v>
      </c>
      <c r="K81" s="21"/>
      <c r="L81" s="21">
        <v>16</v>
      </c>
      <c r="M81" s="20" t="s">
        <v>214</v>
      </c>
      <c r="N81" s="21"/>
      <c r="O81" s="21">
        <v>16</v>
      </c>
      <c r="P81" s="39">
        <f t="shared" si="27"/>
        <v>16</v>
      </c>
    </row>
    <row r="82" spans="1:16" ht="15" customHeight="1">
      <c r="A82" s="8"/>
      <c r="B82" s="66">
        <v>5600</v>
      </c>
      <c r="C82" s="64" t="s">
        <v>66</v>
      </c>
      <c r="D82" s="64" t="s">
        <v>67</v>
      </c>
      <c r="E82" s="64" t="s">
        <v>68</v>
      </c>
      <c r="F82" s="22" t="s">
        <v>214</v>
      </c>
      <c r="G82" s="19"/>
      <c r="H82" s="20"/>
      <c r="I82" s="62">
        <v>0.907</v>
      </c>
      <c r="J82" s="20" t="s">
        <v>214</v>
      </c>
      <c r="K82" s="21"/>
      <c r="L82" s="21">
        <v>16</v>
      </c>
      <c r="M82" s="20" t="s">
        <v>214</v>
      </c>
      <c r="N82" s="21"/>
      <c r="O82" s="21">
        <v>16</v>
      </c>
      <c r="P82" s="39">
        <f t="shared" si="27"/>
        <v>16</v>
      </c>
    </row>
    <row r="83" spans="1:16" ht="15" customHeight="1">
      <c r="A83" s="8"/>
      <c r="B83" s="32">
        <v>351</v>
      </c>
      <c r="C83" s="61" t="s">
        <v>187</v>
      </c>
      <c r="D83" s="61" t="s">
        <v>23</v>
      </c>
      <c r="E83" s="17" t="s">
        <v>188</v>
      </c>
      <c r="F83" s="22" t="s">
        <v>214</v>
      </c>
      <c r="G83" s="19"/>
      <c r="H83" s="20"/>
      <c r="I83" s="62">
        <v>0.905</v>
      </c>
      <c r="J83" s="20" t="s">
        <v>214</v>
      </c>
      <c r="K83" s="21"/>
      <c r="L83" s="21">
        <v>16</v>
      </c>
      <c r="M83" s="20" t="s">
        <v>214</v>
      </c>
      <c r="N83" s="21"/>
      <c r="O83" s="21">
        <v>16</v>
      </c>
      <c r="P83" s="39">
        <f t="shared" si="27"/>
        <v>16</v>
      </c>
    </row>
    <row r="84" spans="1:16" ht="15" customHeight="1">
      <c r="A84" s="8"/>
      <c r="B84" s="66">
        <v>4206</v>
      </c>
      <c r="C84" s="17" t="s">
        <v>69</v>
      </c>
      <c r="D84" s="17" t="s">
        <v>189</v>
      </c>
      <c r="E84" s="17" t="s">
        <v>190</v>
      </c>
      <c r="F84" s="22" t="s">
        <v>214</v>
      </c>
      <c r="G84" s="19"/>
      <c r="H84" s="20"/>
      <c r="I84" s="62">
        <v>0.886</v>
      </c>
      <c r="J84" s="20" t="s">
        <v>214</v>
      </c>
      <c r="K84" s="21"/>
      <c r="L84" s="21">
        <v>16</v>
      </c>
      <c r="M84" s="20" t="s">
        <v>214</v>
      </c>
      <c r="N84" s="21"/>
      <c r="O84" s="21">
        <v>16</v>
      </c>
      <c r="P84" s="39">
        <f t="shared" si="27"/>
        <v>16</v>
      </c>
    </row>
    <row r="85" spans="1:16" ht="15" customHeight="1">
      <c r="A85" s="8"/>
      <c r="B85" s="66">
        <v>365</v>
      </c>
      <c r="C85" s="64" t="s">
        <v>194</v>
      </c>
      <c r="D85" s="64" t="s">
        <v>114</v>
      </c>
      <c r="E85" s="64" t="s">
        <v>115</v>
      </c>
      <c r="F85" s="22" t="s">
        <v>214</v>
      </c>
      <c r="G85" s="19"/>
      <c r="H85" s="20"/>
      <c r="I85" s="62">
        <v>0.879</v>
      </c>
      <c r="J85" s="20" t="s">
        <v>214</v>
      </c>
      <c r="K85" s="21"/>
      <c r="L85" s="21">
        <v>16</v>
      </c>
      <c r="M85" s="20" t="s">
        <v>214</v>
      </c>
      <c r="N85" s="21"/>
      <c r="O85" s="21">
        <v>16</v>
      </c>
      <c r="P85" s="39">
        <f t="shared" si="27"/>
        <v>16</v>
      </c>
    </row>
    <row r="86" spans="1:16" ht="15" customHeight="1">
      <c r="A86" s="8"/>
      <c r="B86" s="66">
        <v>4044</v>
      </c>
      <c r="C86" s="64" t="s">
        <v>195</v>
      </c>
      <c r="D86" s="17" t="s">
        <v>116</v>
      </c>
      <c r="E86" s="17" t="s">
        <v>70</v>
      </c>
      <c r="F86" s="22" t="s">
        <v>214</v>
      </c>
      <c r="G86" s="19"/>
      <c r="H86" s="20"/>
      <c r="I86" s="62">
        <v>0.868</v>
      </c>
      <c r="J86" s="20" t="s">
        <v>214</v>
      </c>
      <c r="K86" s="21"/>
      <c r="L86" s="21">
        <v>16</v>
      </c>
      <c r="M86" s="20" t="s">
        <v>214</v>
      </c>
      <c r="N86" s="21"/>
      <c r="O86" s="21">
        <v>16</v>
      </c>
      <c r="P86" s="39">
        <f t="shared" si="27"/>
        <v>16</v>
      </c>
    </row>
    <row r="87" spans="1:16" ht="13.5" customHeight="1">
      <c r="A87" s="8"/>
      <c r="B87" s="5"/>
      <c r="C87" s="59"/>
      <c r="D87" s="59"/>
      <c r="E87" s="59"/>
      <c r="F87" s="60"/>
      <c r="G87" s="24"/>
      <c r="H87" s="24"/>
      <c r="I87" s="24"/>
      <c r="J87" s="25"/>
      <c r="K87" s="27"/>
      <c r="L87" s="27"/>
      <c r="M87" s="25"/>
      <c r="N87" s="27"/>
      <c r="O87" s="27"/>
      <c r="P87" s="42"/>
    </row>
    <row r="88" spans="1:17" s="7" customFormat="1" ht="12" customHeight="1">
      <c r="A88" s="44"/>
      <c r="C88" s="5"/>
      <c r="D88" s="55" t="s">
        <v>18</v>
      </c>
      <c r="E88" s="33"/>
      <c r="F88" s="45"/>
      <c r="G88" s="46"/>
      <c r="H88" s="47"/>
      <c r="I88" s="48"/>
      <c r="K88" s="48"/>
      <c r="M88" s="34" t="s">
        <v>7</v>
      </c>
      <c r="O88" s="49"/>
      <c r="P88" s="34"/>
      <c r="Q88" s="50"/>
    </row>
    <row r="89" spans="1:17" s="7" customFormat="1" ht="12" customHeight="1">
      <c r="A89" s="44"/>
      <c r="C89" s="35"/>
      <c r="D89" s="5"/>
      <c r="F89" s="45"/>
      <c r="G89" s="46"/>
      <c r="H89" s="47"/>
      <c r="I89" s="48"/>
      <c r="J89" s="51"/>
      <c r="K89" s="48"/>
      <c r="M89" s="49" t="s">
        <v>218</v>
      </c>
      <c r="N89" s="34"/>
      <c r="O89" s="65"/>
      <c r="P89" s="34"/>
      <c r="Q89" s="50"/>
    </row>
    <row r="90" spans="1:17" s="7" customFormat="1" ht="12" customHeight="1">
      <c r="A90" s="44"/>
      <c r="C90" s="35"/>
      <c r="D90" s="5"/>
      <c r="F90" s="45"/>
      <c r="G90" s="46"/>
      <c r="H90" s="47"/>
      <c r="I90" s="48"/>
      <c r="J90" s="51"/>
      <c r="K90" s="48"/>
      <c r="M90" s="49"/>
      <c r="N90" s="34"/>
      <c r="O90" s="65"/>
      <c r="P90" s="34"/>
      <c r="Q90" s="50"/>
    </row>
    <row r="91" spans="1:17" s="7" customFormat="1" ht="12" customHeight="1">
      <c r="A91" s="44"/>
      <c r="C91" s="35"/>
      <c r="D91" s="5"/>
      <c r="F91" s="45"/>
      <c r="G91" s="46"/>
      <c r="H91" s="47"/>
      <c r="I91" s="48"/>
      <c r="J91" s="51"/>
      <c r="K91" s="48"/>
      <c r="M91" s="49"/>
      <c r="N91" s="34"/>
      <c r="O91" s="65"/>
      <c r="P91" s="34"/>
      <c r="Q91" s="50"/>
    </row>
    <row r="92" spans="1:17" s="7" customFormat="1" ht="12" customHeight="1">
      <c r="A92" s="44"/>
      <c r="C92" s="35"/>
      <c r="D92" s="5"/>
      <c r="F92" s="45"/>
      <c r="G92" s="46"/>
      <c r="H92" s="47"/>
      <c r="I92" s="48"/>
      <c r="J92" s="51"/>
      <c r="K92" s="48"/>
      <c r="M92" s="49"/>
      <c r="N92" s="34"/>
      <c r="O92" s="65"/>
      <c r="P92" s="34"/>
      <c r="Q92" s="50"/>
    </row>
    <row r="93" spans="1:17" s="7" customFormat="1" ht="12" customHeight="1">
      <c r="A93" s="44"/>
      <c r="C93" s="35"/>
      <c r="D93" s="5"/>
      <c r="F93" s="45"/>
      <c r="G93" s="46"/>
      <c r="H93" s="47"/>
      <c r="I93" s="48"/>
      <c r="J93" s="51"/>
      <c r="K93" s="48"/>
      <c r="M93" s="49"/>
      <c r="N93" s="34"/>
      <c r="O93" s="65"/>
      <c r="P93" s="34"/>
      <c r="Q93" s="50"/>
    </row>
    <row r="94" spans="1:16" ht="13.5" customHeight="1">
      <c r="A94" s="8"/>
      <c r="B94" s="5"/>
      <c r="C94" s="59"/>
      <c r="D94" s="59"/>
      <c r="E94" s="59"/>
      <c r="F94" s="60"/>
      <c r="G94" s="24"/>
      <c r="H94" s="24"/>
      <c r="I94" s="24"/>
      <c r="J94" s="25"/>
      <c r="K94" s="27"/>
      <c r="L94" s="27"/>
      <c r="M94" s="25"/>
      <c r="N94" s="27"/>
      <c r="O94" s="27"/>
      <c r="P94" s="42"/>
    </row>
    <row r="95" spans="1:16" ht="13.5" customHeight="1">
      <c r="A95" s="8"/>
      <c r="B95" s="5"/>
      <c r="C95" s="59"/>
      <c r="D95" s="59"/>
      <c r="E95" s="59"/>
      <c r="F95" s="60"/>
      <c r="G95" s="24"/>
      <c r="H95" s="24"/>
      <c r="I95" s="24"/>
      <c r="J95" s="25"/>
      <c r="K95" s="27"/>
      <c r="L95" s="27"/>
      <c r="M95" s="25"/>
      <c r="N95" s="27"/>
      <c r="O95" s="27"/>
      <c r="P95" s="42"/>
    </row>
    <row r="96" spans="1:16" ht="13.5" customHeight="1">
      <c r="A96" s="8"/>
      <c r="B96" s="5"/>
      <c r="C96" s="59"/>
      <c r="D96" s="59"/>
      <c r="E96" s="59"/>
      <c r="F96" s="60"/>
      <c r="G96" s="24"/>
      <c r="H96" s="24"/>
      <c r="I96" s="24"/>
      <c r="J96" s="25"/>
      <c r="K96" s="27"/>
      <c r="L96" s="27"/>
      <c r="M96" s="25"/>
      <c r="N96" s="27"/>
      <c r="O96" s="27"/>
      <c r="P96" s="42"/>
    </row>
    <row r="97" spans="1:16" ht="13.5" customHeight="1">
      <c r="A97" s="8"/>
      <c r="B97" s="5"/>
      <c r="C97" s="59"/>
      <c r="D97" s="59"/>
      <c r="E97" s="70" t="s">
        <v>121</v>
      </c>
      <c r="F97" s="60"/>
      <c r="G97" s="24"/>
      <c r="H97" s="24"/>
      <c r="I97" s="24"/>
      <c r="J97" s="25"/>
      <c r="K97" s="27"/>
      <c r="L97" s="27"/>
      <c r="M97" s="25"/>
      <c r="N97" s="27"/>
      <c r="O97" s="27"/>
      <c r="P97" s="42"/>
    </row>
    <row r="98" spans="1:16" ht="13.5" customHeight="1">
      <c r="A98" s="8"/>
      <c r="B98" s="5"/>
      <c r="C98" s="59"/>
      <c r="D98" s="59"/>
      <c r="E98" s="57" t="s">
        <v>118</v>
      </c>
      <c r="F98" s="60"/>
      <c r="G98" s="24"/>
      <c r="H98" s="24"/>
      <c r="I98" s="24"/>
      <c r="J98" s="25"/>
      <c r="K98" s="27"/>
      <c r="L98" s="27"/>
      <c r="M98" s="25"/>
      <c r="N98" s="27"/>
      <c r="O98" s="27"/>
      <c r="P98" s="42"/>
    </row>
    <row r="99" spans="1:16" ht="13.5" customHeight="1">
      <c r="A99" s="8"/>
      <c r="B99" s="5"/>
      <c r="C99" s="59"/>
      <c r="D99" s="59"/>
      <c r="E99" s="54"/>
      <c r="F99" s="60"/>
      <c r="G99" s="24"/>
      <c r="H99" s="24"/>
      <c r="I99" s="24"/>
      <c r="J99" s="25"/>
      <c r="K99" s="27"/>
      <c r="L99" s="27"/>
      <c r="M99" s="25"/>
      <c r="N99" s="27"/>
      <c r="O99" s="27"/>
      <c r="P99" s="42"/>
    </row>
    <row r="100" spans="1:16" ht="13.5" customHeight="1">
      <c r="A100" s="8"/>
      <c r="B100" s="5"/>
      <c r="C100" s="59"/>
      <c r="D100" s="59"/>
      <c r="E100" s="59"/>
      <c r="F100" s="60"/>
      <c r="G100" s="24"/>
      <c r="H100" s="24"/>
      <c r="I100" s="24"/>
      <c r="J100" s="25"/>
      <c r="K100" s="27"/>
      <c r="L100" s="27"/>
      <c r="M100" s="25"/>
      <c r="N100" s="27"/>
      <c r="O100" s="27"/>
      <c r="P100" s="42"/>
    </row>
    <row r="101" spans="1:16" ht="24.75" customHeight="1">
      <c r="A101" s="56" t="s">
        <v>119</v>
      </c>
      <c r="D101" s="6"/>
      <c r="E101" s="4"/>
      <c r="F101" s="6"/>
      <c r="G101" s="10" t="s">
        <v>6</v>
      </c>
      <c r="H101" s="2">
        <v>0.46875</v>
      </c>
      <c r="I101" s="11"/>
      <c r="J101" s="12"/>
      <c r="K101" s="13"/>
      <c r="L101" s="6"/>
      <c r="M101" s="13"/>
      <c r="N101" s="13"/>
      <c r="O101" s="6"/>
      <c r="P101" s="36"/>
    </row>
    <row r="102" spans="1:16" ht="12" customHeight="1">
      <c r="A102" s="8"/>
      <c r="B102" s="31" t="s">
        <v>10</v>
      </c>
      <c r="C102" s="79" t="s">
        <v>9</v>
      </c>
      <c r="D102" s="72" t="s">
        <v>8</v>
      </c>
      <c r="E102" s="72" t="s">
        <v>16</v>
      </c>
      <c r="F102" s="14" t="s">
        <v>19</v>
      </c>
      <c r="G102" s="74" t="s">
        <v>21</v>
      </c>
      <c r="H102" s="75"/>
      <c r="I102" s="81" t="s">
        <v>117</v>
      </c>
      <c r="J102" s="76" t="s">
        <v>1</v>
      </c>
      <c r="K102" s="77"/>
      <c r="L102" s="78"/>
      <c r="M102" s="76" t="s">
        <v>2</v>
      </c>
      <c r="N102" s="77"/>
      <c r="O102" s="78"/>
      <c r="P102" s="37" t="s">
        <v>12</v>
      </c>
    </row>
    <row r="103" spans="1:16" ht="12" customHeight="1">
      <c r="A103" s="8"/>
      <c r="B103" s="32" t="s">
        <v>11</v>
      </c>
      <c r="C103" s="80"/>
      <c r="D103" s="73"/>
      <c r="E103" s="73"/>
      <c r="F103" s="52" t="s">
        <v>20</v>
      </c>
      <c r="G103" s="15" t="s">
        <v>20</v>
      </c>
      <c r="H103" s="16" t="s">
        <v>22</v>
      </c>
      <c r="I103" s="82"/>
      <c r="J103" s="17" t="s">
        <v>3</v>
      </c>
      <c r="K103" s="17" t="s">
        <v>4</v>
      </c>
      <c r="L103" s="18" t="s">
        <v>5</v>
      </c>
      <c r="M103" s="17" t="s">
        <v>3</v>
      </c>
      <c r="N103" s="17" t="s">
        <v>4</v>
      </c>
      <c r="O103" s="18" t="s">
        <v>5</v>
      </c>
      <c r="P103" s="38" t="s">
        <v>13</v>
      </c>
    </row>
    <row r="104" spans="1:16" ht="15" customHeight="1">
      <c r="A104" s="8"/>
      <c r="B104" s="66">
        <v>88</v>
      </c>
      <c r="C104" s="64" t="s">
        <v>211</v>
      </c>
      <c r="D104" s="64"/>
      <c r="E104" s="64" t="s">
        <v>196</v>
      </c>
      <c r="F104" s="29" t="s">
        <v>215</v>
      </c>
      <c r="G104" s="19"/>
      <c r="H104" s="20"/>
      <c r="I104" s="62">
        <v>0.906</v>
      </c>
      <c r="J104" s="20"/>
      <c r="K104" s="21"/>
      <c r="L104" s="21"/>
      <c r="M104" s="20"/>
      <c r="N104" s="21"/>
      <c r="O104" s="21"/>
      <c r="P104" s="39"/>
    </row>
    <row r="105" ht="7.5" customHeight="1"/>
    <row r="106" ht="12.75">
      <c r="B106" s="58" t="s">
        <v>71</v>
      </c>
    </row>
    <row r="108" spans="1:16" ht="24.75" customHeight="1">
      <c r="A108" s="56" t="s">
        <v>120</v>
      </c>
      <c r="D108" s="6"/>
      <c r="E108" s="4"/>
      <c r="F108" s="6"/>
      <c r="G108" s="10" t="s">
        <v>6</v>
      </c>
      <c r="H108" s="2">
        <v>0.46875</v>
      </c>
      <c r="I108" s="11"/>
      <c r="J108" s="12"/>
      <c r="K108" s="13"/>
      <c r="L108" s="6"/>
      <c r="M108" s="13"/>
      <c r="N108" s="13"/>
      <c r="O108" s="6"/>
      <c r="P108" s="36"/>
    </row>
    <row r="109" spans="1:16" ht="12" customHeight="1">
      <c r="A109" s="8"/>
      <c r="B109" s="31" t="s">
        <v>10</v>
      </c>
      <c r="C109" s="79" t="s">
        <v>9</v>
      </c>
      <c r="D109" s="72" t="s">
        <v>8</v>
      </c>
      <c r="E109" s="72" t="s">
        <v>16</v>
      </c>
      <c r="F109" s="14" t="s">
        <v>19</v>
      </c>
      <c r="G109" s="74" t="s">
        <v>21</v>
      </c>
      <c r="H109" s="75"/>
      <c r="I109" s="81" t="s">
        <v>117</v>
      </c>
      <c r="J109" s="76" t="s">
        <v>1</v>
      </c>
      <c r="K109" s="77"/>
      <c r="L109" s="78"/>
      <c r="M109" s="76" t="s">
        <v>2</v>
      </c>
      <c r="N109" s="77"/>
      <c r="O109" s="78"/>
      <c r="P109" s="37" t="s">
        <v>12</v>
      </c>
    </row>
    <row r="110" spans="1:16" ht="12" customHeight="1">
      <c r="A110" s="8"/>
      <c r="B110" s="32" t="s">
        <v>11</v>
      </c>
      <c r="C110" s="80"/>
      <c r="D110" s="73"/>
      <c r="E110" s="73"/>
      <c r="F110" s="52" t="s">
        <v>20</v>
      </c>
      <c r="G110" s="15" t="s">
        <v>20</v>
      </c>
      <c r="H110" s="16" t="s">
        <v>22</v>
      </c>
      <c r="I110" s="82"/>
      <c r="J110" s="17" t="s">
        <v>3</v>
      </c>
      <c r="K110" s="17" t="s">
        <v>4</v>
      </c>
      <c r="L110" s="18" t="s">
        <v>5</v>
      </c>
      <c r="M110" s="17" t="s">
        <v>3</v>
      </c>
      <c r="N110" s="17" t="s">
        <v>4</v>
      </c>
      <c r="O110" s="18" t="s">
        <v>5</v>
      </c>
      <c r="P110" s="38" t="s">
        <v>13</v>
      </c>
    </row>
    <row r="111" spans="1:16" ht="15" customHeight="1">
      <c r="A111" s="8"/>
      <c r="B111" s="66">
        <v>2308</v>
      </c>
      <c r="C111" s="64" t="s">
        <v>200</v>
      </c>
      <c r="D111" s="64"/>
      <c r="E111" s="64" t="s">
        <v>201</v>
      </c>
      <c r="F111" s="71">
        <v>0.5738541666666667</v>
      </c>
      <c r="G111" s="19">
        <f>IF(F111&gt;H$101,F111-H$101,F111+24-H$101)</f>
        <v>0.10510416666666667</v>
      </c>
      <c r="H111" s="20">
        <f>HOUR(G111)*60*60+MINUTE(G111)*60+SECOND(G111)</f>
        <v>9081</v>
      </c>
      <c r="I111" s="62">
        <v>1.025</v>
      </c>
      <c r="J111" s="20">
        <f>H111*I111</f>
        <v>9308.025</v>
      </c>
      <c r="K111" s="21">
        <f>RANK(J111,J$111:J$115,1)</f>
        <v>1</v>
      </c>
      <c r="L111" s="21">
        <f>RANK(K111,K$72:K$86,1)</f>
        <v>1</v>
      </c>
      <c r="M111" s="20">
        <f>H111*I111</f>
        <v>9308.025</v>
      </c>
      <c r="N111" s="21">
        <f>RANK(M111,M$111:M$115,1)</f>
        <v>1</v>
      </c>
      <c r="O111" s="21">
        <f>RANK(N111,N$72:N$86,1)</f>
        <v>1</v>
      </c>
      <c r="P111" s="39">
        <f>O111*1</f>
        <v>1</v>
      </c>
    </row>
    <row r="112" spans="1:16" ht="15" customHeight="1">
      <c r="A112" s="8"/>
      <c r="B112" s="66"/>
      <c r="C112" s="64" t="s">
        <v>197</v>
      </c>
      <c r="D112" s="64" t="s">
        <v>198</v>
      </c>
      <c r="E112" s="64" t="s">
        <v>199</v>
      </c>
      <c r="F112" s="22" t="s">
        <v>217</v>
      </c>
      <c r="G112" s="19"/>
      <c r="H112" s="20"/>
      <c r="I112" s="62">
        <v>1.08</v>
      </c>
      <c r="J112" s="20" t="s">
        <v>217</v>
      </c>
      <c r="K112" s="21" t="s">
        <v>216</v>
      </c>
      <c r="L112" s="21">
        <v>6</v>
      </c>
      <c r="M112" s="20" t="s">
        <v>217</v>
      </c>
      <c r="N112" s="21" t="s">
        <v>216</v>
      </c>
      <c r="O112" s="21">
        <v>6</v>
      </c>
      <c r="P112" s="39">
        <f>O112*1</f>
        <v>6</v>
      </c>
    </row>
    <row r="113" spans="1:16" ht="15" customHeight="1">
      <c r="A113" s="8"/>
      <c r="B113" s="66"/>
      <c r="C113" s="64" t="s">
        <v>202</v>
      </c>
      <c r="D113" s="64" t="s">
        <v>203</v>
      </c>
      <c r="E113" s="64" t="s">
        <v>204</v>
      </c>
      <c r="F113" s="71" t="s">
        <v>214</v>
      </c>
      <c r="G113" s="19"/>
      <c r="H113" s="20"/>
      <c r="I113" s="62">
        <v>0.998</v>
      </c>
      <c r="J113" s="20" t="s">
        <v>214</v>
      </c>
      <c r="K113" s="21"/>
      <c r="L113" s="21">
        <v>6</v>
      </c>
      <c r="M113" s="20" t="s">
        <v>214</v>
      </c>
      <c r="N113" s="21"/>
      <c r="O113" s="21">
        <v>6</v>
      </c>
      <c r="P113" s="39">
        <f>O113*1</f>
        <v>6</v>
      </c>
    </row>
    <row r="114" spans="1:16" ht="15" customHeight="1">
      <c r="A114" s="8"/>
      <c r="B114" s="66"/>
      <c r="C114" s="64" t="s">
        <v>205</v>
      </c>
      <c r="D114" s="64"/>
      <c r="E114" s="64" t="s">
        <v>206</v>
      </c>
      <c r="F114" s="71" t="s">
        <v>214</v>
      </c>
      <c r="G114" s="19"/>
      <c r="H114" s="20"/>
      <c r="I114" s="62">
        <v>0.967</v>
      </c>
      <c r="J114" s="20" t="s">
        <v>214</v>
      </c>
      <c r="K114" s="21"/>
      <c r="L114" s="21">
        <v>6</v>
      </c>
      <c r="M114" s="20" t="s">
        <v>214</v>
      </c>
      <c r="N114" s="21"/>
      <c r="O114" s="21">
        <v>6</v>
      </c>
      <c r="P114" s="39">
        <f>O114*1</f>
        <v>6</v>
      </c>
    </row>
    <row r="115" spans="1:16" ht="15" customHeight="1">
      <c r="A115" s="8"/>
      <c r="B115" s="66"/>
      <c r="C115" s="64" t="s">
        <v>207</v>
      </c>
      <c r="D115" s="64"/>
      <c r="E115" s="64" t="s">
        <v>208</v>
      </c>
      <c r="F115" s="71" t="s">
        <v>214</v>
      </c>
      <c r="G115" s="19"/>
      <c r="H115" s="20"/>
      <c r="I115" s="62">
        <v>0.859</v>
      </c>
      <c r="J115" s="20" t="s">
        <v>214</v>
      </c>
      <c r="K115" s="21"/>
      <c r="L115" s="21">
        <v>6</v>
      </c>
      <c r="M115" s="20" t="s">
        <v>214</v>
      </c>
      <c r="N115" s="21"/>
      <c r="O115" s="21">
        <v>6</v>
      </c>
      <c r="P115" s="39">
        <f>O115*1</f>
        <v>6</v>
      </c>
    </row>
    <row r="116" ht="7.5" customHeight="1"/>
    <row r="117" ht="12.75">
      <c r="B117" t="s">
        <v>209</v>
      </c>
    </row>
    <row r="118" ht="12.75">
      <c r="B118" s="68" t="s">
        <v>210</v>
      </c>
    </row>
    <row r="119" spans="1:17" s="7" customFormat="1" ht="12" customHeight="1">
      <c r="A119" s="44"/>
      <c r="C119" s="5"/>
      <c r="D119" s="33"/>
      <c r="E119" s="33"/>
      <c r="F119" s="45"/>
      <c r="G119" s="46"/>
      <c r="H119" s="47"/>
      <c r="I119" s="48"/>
      <c r="K119" s="48"/>
      <c r="M119" s="34" t="s">
        <v>7</v>
      </c>
      <c r="O119" s="49"/>
      <c r="P119" s="34"/>
      <c r="Q119" s="50"/>
    </row>
    <row r="120" spans="1:17" s="7" customFormat="1" ht="12" customHeight="1">
      <c r="A120" s="44"/>
      <c r="C120" s="35"/>
      <c r="D120" s="5"/>
      <c r="F120" s="45"/>
      <c r="G120" s="46"/>
      <c r="H120" s="47"/>
      <c r="I120" s="48"/>
      <c r="J120" s="51"/>
      <c r="K120" s="48"/>
      <c r="M120" s="49" t="s">
        <v>218</v>
      </c>
      <c r="N120" s="34"/>
      <c r="O120" s="65"/>
      <c r="P120" s="34"/>
      <c r="Q120" s="50"/>
    </row>
    <row r="121" ht="12.75">
      <c r="D121" s="55" t="s">
        <v>18</v>
      </c>
    </row>
  </sheetData>
  <sheetProtection/>
  <mergeCells count="42">
    <mergeCell ref="J4:L4"/>
    <mergeCell ref="M4:O4"/>
    <mergeCell ref="I50:I51"/>
    <mergeCell ref="M28:O28"/>
    <mergeCell ref="I4:I5"/>
    <mergeCell ref="I28:I29"/>
    <mergeCell ref="M70:O70"/>
    <mergeCell ref="J50:L50"/>
    <mergeCell ref="M50:O50"/>
    <mergeCell ref="C50:C51"/>
    <mergeCell ref="D50:D51"/>
    <mergeCell ref="C70:C71"/>
    <mergeCell ref="D70:D71"/>
    <mergeCell ref="E70:E71"/>
    <mergeCell ref="I70:I71"/>
    <mergeCell ref="I102:I103"/>
    <mergeCell ref="J102:L102"/>
    <mergeCell ref="J28:L28"/>
    <mergeCell ref="G70:H70"/>
    <mergeCell ref="G50:H50"/>
    <mergeCell ref="G28:H28"/>
    <mergeCell ref="J70:L70"/>
    <mergeCell ref="C109:C110"/>
    <mergeCell ref="D109:D110"/>
    <mergeCell ref="G4:H4"/>
    <mergeCell ref="C4:C5"/>
    <mergeCell ref="D4:D5"/>
    <mergeCell ref="E4:E5"/>
    <mergeCell ref="E50:E51"/>
    <mergeCell ref="C28:C29"/>
    <mergeCell ref="D28:D29"/>
    <mergeCell ref="E28:E29"/>
    <mergeCell ref="E109:E110"/>
    <mergeCell ref="G109:H109"/>
    <mergeCell ref="M102:O102"/>
    <mergeCell ref="C102:C103"/>
    <mergeCell ref="D102:D103"/>
    <mergeCell ref="E102:E103"/>
    <mergeCell ref="G102:H102"/>
    <mergeCell ref="I109:I110"/>
    <mergeCell ref="J109:L109"/>
    <mergeCell ref="M109:O109"/>
  </mergeCells>
  <printOptions/>
  <pageMargins left="0.35433070866141736" right="0" top="0.3937007874015748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Sabri</cp:lastModifiedBy>
  <cp:lastPrinted>2013-05-11T14:08:53Z</cp:lastPrinted>
  <dcterms:created xsi:type="dcterms:W3CDTF">2000-09-21T17:28:16Z</dcterms:created>
  <dcterms:modified xsi:type="dcterms:W3CDTF">2013-05-11T16:30:59Z</dcterms:modified>
  <cp:category/>
  <cp:version/>
  <cp:contentType/>
  <cp:contentStatus/>
</cp:coreProperties>
</file>