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430" tabRatio="623" activeTab="0"/>
  </bookViews>
  <sheets>
    <sheet name="YARIŞ 1" sheetId="1" r:id="rId1"/>
  </sheets>
  <definedNames/>
  <calcPr fullCalcOnLoad="1"/>
</workbook>
</file>

<file path=xl/sharedStrings.xml><?xml version="1.0" encoding="utf-8"?>
<sst xmlns="http://schemas.openxmlformats.org/spreadsheetml/2006/main" count="258" uniqueCount="127">
  <si>
    <t>IRC I (SARI) - [TCC 1,070 ve üzeri ve Mumm 30 (Farr 30)  tipi tekneler]</t>
  </si>
  <si>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</si>
  <si>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</si>
  <si>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</si>
  <si>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</si>
  <si>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</si>
  <si>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</si>
  <si>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</si>
  <si>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</si>
  <si>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</si>
  <si>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</si>
  <si>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</si>
  <si>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</si>
  <si>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</si>
  <si>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</si>
  <si>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</si>
  <si>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</si>
  <si>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PUANI</t>
  </si>
  <si>
    <t>PROTOTYPE</t>
  </si>
  <si>
    <t>A 40 RC</t>
  </si>
  <si>
    <t>FARR 30</t>
  </si>
  <si>
    <t>EASY TIGER</t>
  </si>
  <si>
    <t>EMİN ALİ SİPAHİ</t>
  </si>
  <si>
    <t>IRC II (YEŞİL) - [TCC 1,069 - 1,025 arası]</t>
  </si>
  <si>
    <t>MAT 1010</t>
  </si>
  <si>
    <t>IRC III (LACİVERT) - [TCC 1,024 - 0,980 arası]</t>
  </si>
  <si>
    <t>FIRST 34.7</t>
  </si>
  <si>
    <t>DENİZ YILMAZ</t>
  </si>
  <si>
    <t>YARIŞ SEKRETERLİĞİ</t>
  </si>
  <si>
    <t>IRC IV (TURUNCU) - [TCC 0,979 ve altı]</t>
  </si>
  <si>
    <t>YARIŞ</t>
  </si>
  <si>
    <t>DUFOUR 30</t>
  </si>
  <si>
    <t>ÖZCAN ÖZVERİM</t>
  </si>
  <si>
    <t>OREL KALOMENİ/GÜNKUT AYVAZOĞLU</t>
  </si>
  <si>
    <t>CEVAT SATIR/ŞAHİN AKIN</t>
  </si>
  <si>
    <t>SİNAN SÜMER/HÜSEYİN AKÇA</t>
  </si>
  <si>
    <t>FIN13131</t>
  </si>
  <si>
    <t>FARRFARA</t>
  </si>
  <si>
    <t>FARR 40</t>
  </si>
  <si>
    <t>7 BELA</t>
  </si>
  <si>
    <t>ORION</t>
  </si>
  <si>
    <t>MAT 12</t>
  </si>
  <si>
    <t>BOSPHORUS PIRATES</t>
  </si>
  <si>
    <t>GRAND SOLEIL 45</t>
  </si>
  <si>
    <t>VEDAT TEZMAN/LEVENT ÖZGEN</t>
  </si>
  <si>
    <t>CAPRICORN</t>
  </si>
  <si>
    <t>FIRST 45</t>
  </si>
  <si>
    <t>PUMA HUNTER</t>
  </si>
  <si>
    <t>ERGÜN TÜRKER</t>
  </si>
  <si>
    <t>QUATTRO</t>
  </si>
  <si>
    <t>FIRST 30</t>
  </si>
  <si>
    <t>TOLGA TUNÇER</t>
  </si>
  <si>
    <t>SHAK SHUKA</t>
  </si>
  <si>
    <t>HASAN UTKU ÇETİNER</t>
  </si>
  <si>
    <t>HEDEF YELKEN/EFE REGAY</t>
  </si>
  <si>
    <t>JUMBO</t>
  </si>
  <si>
    <t>YARIŞ KOMİTESİ BAŞKANI</t>
  </si>
  <si>
    <t xml:space="preserve">                                                      TAYK/SONBAHAR KUPASI III YAT YARIŞLARI</t>
  </si>
  <si>
    <t xml:space="preserve">                                                          23 KASIM 2013 - YARIŞ 1 </t>
  </si>
  <si>
    <t>GIN</t>
  </si>
  <si>
    <t>BERMUDIAN SLOOP</t>
  </si>
  <si>
    <t>HAKAN BÖRTEÇENE</t>
  </si>
  <si>
    <t>FARRFARA EKİBİ/ERHAN UZUN</t>
  </si>
  <si>
    <t>DUE</t>
  </si>
  <si>
    <t>BOLT 37</t>
  </si>
  <si>
    <t>FEYYAZ YÜZATLI/HASİP GENCER</t>
  </si>
  <si>
    <t>BORUSAN RAICING - ÇILGIN SİGMA</t>
  </si>
  <si>
    <t>BÜLENT DEMİRCİOĞLU/YİĞİT BORHAN</t>
  </si>
  <si>
    <t>ALVIMEDICA 2</t>
  </si>
  <si>
    <t>CEM BOZKURT/SİNAN SÜMER</t>
  </si>
  <si>
    <t>IDEFIX</t>
  </si>
  <si>
    <t>MONOHULL</t>
  </si>
  <si>
    <t>GÖRKEM ERTUYUN/EMİR İÇGÖREN</t>
  </si>
  <si>
    <t>7 BELA ORTAKLAR/TANER HALAÇOĞLU</t>
  </si>
  <si>
    <t>BÜLENT ATABAY</t>
  </si>
  <si>
    <t>VEDAT ÇALIK/ONUR TOK</t>
  </si>
  <si>
    <t>ARCORA - 4 KMS RC</t>
  </si>
  <si>
    <t>SHAKER</t>
  </si>
  <si>
    <t>J 122</t>
  </si>
  <si>
    <t>PINAR BUZLUK/HALUK BUZLUK</t>
  </si>
  <si>
    <t>KIA - ACADIA 3</t>
  </si>
  <si>
    <t>ESP3043</t>
  </si>
  <si>
    <t>SLOOP</t>
  </si>
  <si>
    <t>EKREM YEMLİHAOĞLU</t>
  </si>
  <si>
    <t>TEAM SPIRIT</t>
  </si>
  <si>
    <t>MERT ERAYAN</t>
  </si>
  <si>
    <t>KEYIF 60</t>
  </si>
  <si>
    <t>ELİF GÜMRÜK/ERHAN KARACA</t>
  </si>
  <si>
    <t>KOMET - CHEESE</t>
  </si>
  <si>
    <t>LEVENT ÖZYÜRÜK/LEVENT PEYNİRCİ</t>
  </si>
  <si>
    <t>ERDOĞAN SOYSAL/NAİL BAKTIR</t>
  </si>
  <si>
    <t>F35EXPRESS HEDEF YELKEN ERGO</t>
  </si>
  <si>
    <t>VEDAT TEZMAN/HEDEF YELKEN/YİĞİT  EROĞLU</t>
  </si>
  <si>
    <t>DRAGUT</t>
  </si>
  <si>
    <t>A 35</t>
  </si>
  <si>
    <t>MEHMET İNAL/YAŞAR YÜCEL</t>
  </si>
  <si>
    <t>TCF</t>
  </si>
  <si>
    <t>BIANCA</t>
  </si>
  <si>
    <t>ARİF ERDEM</t>
  </si>
  <si>
    <t>GÜNEŞ SİGORTA - FALCON</t>
  </si>
  <si>
    <t>ALFASAİL PETEK</t>
  </si>
  <si>
    <t>FENERBAHÇE VODAFONE</t>
  </si>
  <si>
    <t>CORBY 29</t>
  </si>
  <si>
    <t>EREN ÖZDAL</t>
  </si>
  <si>
    <t>MİNX HEDEF YELKEN</t>
  </si>
  <si>
    <t>J80</t>
  </si>
  <si>
    <t>ŞÜKRÜ UZUNER</t>
  </si>
  <si>
    <t>ADA PUPA ADRENALIN</t>
  </si>
  <si>
    <t>BENETEAU 361</t>
  </si>
  <si>
    <t>MURAT GÖKÇEN</t>
  </si>
  <si>
    <t>SUSAIL ZIG ZAG</t>
  </si>
  <si>
    <t>WINGS-ECEMİZ</t>
  </si>
  <si>
    <t>KARIA 31</t>
  </si>
  <si>
    <t>MDY SAILING/SERDAR ERTÜRK</t>
  </si>
  <si>
    <t>AKFEN - LADY ANTIOCHE</t>
  </si>
  <si>
    <t>*ZEYNEP</t>
  </si>
  <si>
    <t>KECHI SAILING/SÜLEYMAN ER</t>
  </si>
  <si>
    <t>DESTEK (BEYAZ)</t>
  </si>
  <si>
    <t>* Destek sınıfında spinaker kullanacak tekneler</t>
  </si>
  <si>
    <t>RET</t>
  </si>
  <si>
    <t>ORIENT EXPRESS VI</t>
  </si>
  <si>
    <t>FORD OTOSAN-TURGUT REİS</t>
  </si>
  <si>
    <t>FIRST 35</t>
  </si>
  <si>
    <t>TAYK YELKEN OKULUÖZGÜN FIRTINA</t>
  </si>
  <si>
    <t>DNC</t>
  </si>
  <si>
    <t xml:space="preserve"> </t>
  </si>
  <si>
    <t xml:space="preserve">23 KASIM 2013, Saat: 15.10 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</si>
</sst>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:mm"/>
    <numFmt numFmtId="184" formatCode="hh:mm:ss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dd/mm/yyyy;@"/>
    <numFmt numFmtId="189" formatCode="#,##0.000"/>
  </numFmts>
  <fonts count="16">
    <font>
      <sz val="10"/>
      <name val="Arial"/>
      <family val="0"/>
    </font>
    <font>
      <b/>
      <sz val="12"/>
      <name val="Arial Tur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1"/>
      <name val="Arial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b/>
      <sz val="9"/>
      <name val="Arial Tu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3" fontId="9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/>
    </xf>
    <xf numFmtId="180" fontId="9" fillId="0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80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 applyProtection="1">
      <alignment horizontal="center"/>
      <protection locked="0"/>
    </xf>
    <xf numFmtId="21" fontId="5" fillId="0" borderId="3" xfId="0" applyNumberFormat="1" applyFont="1" applyFill="1" applyBorder="1" applyAlignment="1" applyProtection="1">
      <alignment horizontal="center"/>
      <protection/>
    </xf>
    <xf numFmtId="1" fontId="5" fillId="0" borderId="3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10" fillId="2" borderId="0" xfId="0" applyFont="1" applyFill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  <xf numFmtId="182" fontId="14" fillId="2" borderId="3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/>
    </xf>
    <xf numFmtId="184" fontId="5" fillId="0" borderId="3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82" fontId="14" fillId="2" borderId="4" xfId="0" applyNumberFormat="1" applyFont="1" applyFill="1" applyBorder="1" applyAlignment="1" applyProtection="1">
      <alignment horizontal="center"/>
      <protection locked="0"/>
    </xf>
    <xf numFmtId="182" fontId="14" fillId="2" borderId="3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 applyProtection="1">
      <alignment horizontal="center"/>
      <protection/>
    </xf>
    <xf numFmtId="0" fontId="9" fillId="0" borderId="7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82" fontId="14" fillId="0" borderId="8" xfId="0" applyNumberFormat="1" applyFont="1" applyBorder="1" applyAlignment="1">
      <alignment horizontal="center"/>
    </xf>
    <xf numFmtId="182" fontId="14" fillId="0" borderId="6" xfId="0" applyNumberFormat="1" applyFont="1" applyBorder="1" applyAlignment="1">
      <alignment horizontal="center"/>
    </xf>
    <xf numFmtId="182" fontId="14" fillId="0" borderId="3" xfId="0" applyNumberFormat="1" applyFont="1" applyBorder="1" applyAlignment="1">
      <alignment horizontal="center"/>
    </xf>
    <xf numFmtId="182" fontId="14" fillId="0" borderId="3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14" fillId="0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9" fillId="2" borderId="2" xfId="0" applyFont="1" applyFill="1" applyBorder="1" applyAlignment="1">
      <alignment horizontal="center"/>
    </xf>
    <xf numFmtId="182" fontId="14" fillId="0" borderId="4" xfId="0" applyNumberFormat="1" applyFont="1" applyFill="1" applyBorder="1" applyAlignment="1">
      <alignment horizontal="center"/>
    </xf>
    <xf numFmtId="182" fontId="14" fillId="2" borderId="8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/>
    </xf>
    <xf numFmtId="0" fontId="15" fillId="0" borderId="3" xfId="0" applyFont="1" applyFill="1" applyBorder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82" fontId="14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181" fontId="9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050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47625" y="0"/>
          <a:ext cx="689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28575" y="0"/>
          <a:ext cx="633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39" name="Text 39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43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4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68" name="Text 3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69" name="Text 5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9050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47625" y="0"/>
          <a:ext cx="689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28575" y="0"/>
          <a:ext cx="633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77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83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9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92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93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94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7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0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19050" y="0"/>
          <a:ext cx="862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47625" y="0"/>
          <a:ext cx="854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104" name="Text 3"/>
        <xdr:cNvSpPr txBox="1">
          <a:spLocks noChangeArrowheads="1"/>
        </xdr:cNvSpPr>
      </xdr:nvSpPr>
      <xdr:spPr>
        <a:xfrm>
          <a:off x="0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28575" y="0"/>
          <a:ext cx="7572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08" name="Text 5"/>
        <xdr:cNvSpPr txBox="1">
          <a:spLocks noChangeArrowheads="1"/>
        </xdr:cNvSpPr>
      </xdr:nvSpPr>
      <xdr:spPr>
        <a:xfrm>
          <a:off x="238125" y="0"/>
          <a:ext cx="841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19050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47625" y="0"/>
          <a:ext cx="6896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0" y="0"/>
          <a:ext cx="6362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28575" y="0"/>
          <a:ext cx="633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276225</xdr:colOff>
      <xdr:row>0</xdr:row>
      <xdr:rowOff>0</xdr:rowOff>
    </xdr:to>
    <xdr:sp>
      <xdr:nvSpPr>
        <xdr:cNvPr id="116" name="Text 5"/>
        <xdr:cNvSpPr txBox="1">
          <a:spLocks noChangeArrowheads="1"/>
        </xdr:cNvSpPr>
      </xdr:nvSpPr>
      <xdr:spPr>
        <a:xfrm>
          <a:off x="238125" y="0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17" name="Text 117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18" name="Text 118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19" name="Text 119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20" name="Text 120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1" name="Text 121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2" name="Text 122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3" name="Text 123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4" name="Text Box 4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5" name="Text 12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6" name="Text 126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27" name="Text 127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28" name="Text 128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29" name="Text 129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30" name="Text 130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1" name="Text Box 4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2" name="Text Box 45"/>
        <xdr:cNvSpPr txBox="1">
          <a:spLocks noChangeArrowheads="1"/>
        </xdr:cNvSpPr>
      </xdr:nvSpPr>
      <xdr:spPr>
        <a:xfrm>
          <a:off x="238125" y="803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238125" y="81915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4" name="Text Box 4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135" name="Text Box 12"/>
        <xdr:cNvSpPr txBox="1">
          <a:spLocks noChangeArrowheads="1"/>
        </xdr:cNvSpPr>
      </xdr:nvSpPr>
      <xdr:spPr>
        <a:xfrm>
          <a:off x="238125" y="81915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36" name="Text Box 45"/>
        <xdr:cNvSpPr txBox="1">
          <a:spLocks noChangeArrowheads="1"/>
        </xdr:cNvSpPr>
      </xdr:nvSpPr>
      <xdr:spPr>
        <a:xfrm>
          <a:off x="238125" y="803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7" name="Text Box 4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8" name="Text 39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39" name="Text 119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28575</xdr:colOff>
      <xdr:row>52</xdr:row>
      <xdr:rowOff>0</xdr:rowOff>
    </xdr:to>
    <xdr:sp>
      <xdr:nvSpPr>
        <xdr:cNvPr id="140" name="Text 120"/>
        <xdr:cNvSpPr txBox="1">
          <a:spLocks noChangeArrowheads="1"/>
        </xdr:cNvSpPr>
      </xdr:nvSpPr>
      <xdr:spPr>
        <a:xfrm>
          <a:off x="0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41" name="Text Box 45"/>
        <xdr:cNvSpPr txBox="1">
          <a:spLocks noChangeArrowheads="1"/>
        </xdr:cNvSpPr>
      </xdr:nvSpPr>
      <xdr:spPr>
        <a:xfrm>
          <a:off x="238125" y="8191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42" name="Text Box 45"/>
        <xdr:cNvSpPr txBox="1">
          <a:spLocks noChangeArrowheads="1"/>
        </xdr:cNvSpPr>
      </xdr:nvSpPr>
      <xdr:spPr>
        <a:xfrm>
          <a:off x="238125" y="8039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143" name="Text Box 45"/>
        <xdr:cNvSpPr txBox="1">
          <a:spLocks noChangeArrowheads="1"/>
        </xdr:cNvSpPr>
      </xdr:nvSpPr>
      <xdr:spPr>
        <a:xfrm>
          <a:off x="238125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1</xdr:col>
      <xdr:colOff>28575</xdr:colOff>
      <xdr:row>47</xdr:row>
      <xdr:rowOff>9525</xdr:rowOff>
    </xdr:to>
    <xdr:sp>
      <xdr:nvSpPr>
        <xdr:cNvPr id="144" name="Text Box 45"/>
        <xdr:cNvSpPr txBox="1">
          <a:spLocks noChangeArrowheads="1"/>
        </xdr:cNvSpPr>
      </xdr:nvSpPr>
      <xdr:spPr>
        <a:xfrm>
          <a:off x="238125" y="7400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6">
      <selection activeCell="M55" sqref="M55"/>
    </sheetView>
  </sheetViews>
  <sheetFormatPr defaultColWidth="9.140625" defaultRowHeight="12.75"/>
  <cols>
    <col min="1" max="1" width="3.57421875" style="0" customWidth="1"/>
    <col min="2" max="2" width="7.7109375" style="0" customWidth="1"/>
    <col min="3" max="3" width="25.8515625" style="28" customWidth="1"/>
    <col min="4" max="4" width="14.421875" style="0" customWidth="1"/>
    <col min="5" max="5" width="35.140625" style="0" customWidth="1"/>
    <col min="6" max="7" width="8.7109375" style="0" customWidth="1"/>
    <col min="8" max="8" width="7.7109375" style="0" customWidth="1"/>
    <col min="9" max="9" width="5.57421875" style="0" customWidth="1"/>
    <col min="10" max="10" width="8.140625" style="0" customWidth="1"/>
    <col min="11" max="11" width="4.140625" style="0" customWidth="1"/>
    <col min="12" max="12" width="4.7109375" style="0" customWidth="1"/>
    <col min="13" max="13" width="8.140625" style="0" customWidth="1"/>
    <col min="14" max="14" width="4.140625" style="0" customWidth="1"/>
    <col min="15" max="15" width="4.421875" style="0" customWidth="1"/>
    <col min="16" max="16" width="5.57421875" style="63" customWidth="1"/>
  </cols>
  <sheetData>
    <row r="1" spans="1:16" ht="15" customHeight="1">
      <c r="A1" s="7"/>
      <c r="B1" s="7"/>
      <c r="C1" s="8"/>
      <c r="D1" s="8"/>
      <c r="E1" s="6" t="s">
        <v>57</v>
      </c>
      <c r="F1" s="36"/>
      <c r="G1" s="7"/>
      <c r="H1" s="7"/>
      <c r="I1" s="8"/>
      <c r="J1" s="8"/>
      <c r="K1" s="8"/>
      <c r="L1" s="8"/>
      <c r="M1" s="8"/>
      <c r="N1" s="8"/>
      <c r="O1" s="8"/>
      <c r="P1" s="58"/>
    </row>
    <row r="2" spans="1:16" ht="15" customHeight="1">
      <c r="A2" s="7"/>
      <c r="B2" s="7"/>
      <c r="C2" s="8"/>
      <c r="D2" s="8"/>
      <c r="E2" s="29" t="s">
        <v>58</v>
      </c>
      <c r="F2" s="36"/>
      <c r="G2" s="7"/>
      <c r="H2" s="7"/>
      <c r="I2" s="8"/>
      <c r="J2" s="8"/>
      <c r="K2" s="8"/>
      <c r="L2" s="8"/>
      <c r="M2" s="8"/>
      <c r="N2" s="8"/>
      <c r="O2" s="8"/>
      <c r="P2" s="58"/>
    </row>
    <row r="3" spans="1:16" ht="15" customHeight="1">
      <c r="A3" s="4" t="s">
        <v>0</v>
      </c>
      <c r="B3" s="7"/>
      <c r="C3" s="5"/>
      <c r="D3" s="5"/>
      <c r="E3" s="5"/>
      <c r="F3" s="5"/>
      <c r="G3" s="9" t="s">
        <v>1</v>
      </c>
      <c r="H3" s="10">
        <v>0.44097222222222227</v>
      </c>
      <c r="I3" s="11"/>
      <c r="J3" s="12"/>
      <c r="K3" s="13"/>
      <c r="L3" s="5"/>
      <c r="M3" s="13"/>
      <c r="N3" s="13"/>
      <c r="O3" s="5"/>
      <c r="P3" s="59"/>
    </row>
    <row r="4" spans="1:16" ht="12" customHeight="1">
      <c r="A4" s="7"/>
      <c r="B4" s="14" t="s">
        <v>2</v>
      </c>
      <c r="C4" s="73" t="s">
        <v>3</v>
      </c>
      <c r="D4" s="73" t="s">
        <v>4</v>
      </c>
      <c r="E4" s="73" t="s">
        <v>5</v>
      </c>
      <c r="F4" s="15" t="s">
        <v>6</v>
      </c>
      <c r="G4" s="16" t="s">
        <v>7</v>
      </c>
      <c r="H4" s="17" t="s">
        <v>7</v>
      </c>
      <c r="I4" s="75" t="s">
        <v>8</v>
      </c>
      <c r="J4" s="33" t="s">
        <v>9</v>
      </c>
      <c r="K4" s="34"/>
      <c r="L4" s="35"/>
      <c r="M4" s="33" t="s">
        <v>10</v>
      </c>
      <c r="N4" s="34"/>
      <c r="O4" s="35"/>
      <c r="P4" s="60" t="s">
        <v>30</v>
      </c>
    </row>
    <row r="5" spans="1:16" ht="12" customHeight="1">
      <c r="A5" s="7"/>
      <c r="B5" s="18" t="s">
        <v>11</v>
      </c>
      <c r="C5" s="74"/>
      <c r="D5" s="74"/>
      <c r="E5" s="74"/>
      <c r="F5" s="19" t="s">
        <v>12</v>
      </c>
      <c r="G5" s="19" t="s">
        <v>13</v>
      </c>
      <c r="H5" s="20" t="s">
        <v>13</v>
      </c>
      <c r="I5" s="76"/>
      <c r="J5" s="21" t="s">
        <v>14</v>
      </c>
      <c r="K5" s="21" t="s">
        <v>15</v>
      </c>
      <c r="L5" s="22" t="s">
        <v>16</v>
      </c>
      <c r="M5" s="21" t="s">
        <v>14</v>
      </c>
      <c r="N5" s="21" t="s">
        <v>15</v>
      </c>
      <c r="O5" s="22" t="s">
        <v>16</v>
      </c>
      <c r="P5" s="61" t="s">
        <v>17</v>
      </c>
    </row>
    <row r="6" spans="1:16" ht="12" customHeight="1">
      <c r="A6" s="7"/>
      <c r="B6" s="38">
        <v>844</v>
      </c>
      <c r="C6" s="39" t="s">
        <v>70</v>
      </c>
      <c r="D6" s="64" t="s">
        <v>71</v>
      </c>
      <c r="E6" s="64" t="s">
        <v>72</v>
      </c>
      <c r="F6" s="23">
        <v>0.5095601851851852</v>
      </c>
      <c r="G6" s="24">
        <f aca="true" t="shared" si="0" ref="G6:G16">IF(F6&gt;H$3,F6-H$3,F6+24-H$3)</f>
        <v>0.06858796296296293</v>
      </c>
      <c r="H6" s="25">
        <f aca="true" t="shared" si="1" ref="H6:H16">HOUR(G6)*60*60+MINUTE(G6)*60+SECOND(G6)</f>
        <v>5926</v>
      </c>
      <c r="I6" s="66">
        <v>1.16</v>
      </c>
      <c r="J6" s="25">
        <f aca="true" t="shared" si="2" ref="J6:J16">H6*I6</f>
        <v>6874.16</v>
      </c>
      <c r="K6" s="26">
        <f aca="true" t="shared" si="3" ref="K6:L16">RANK(J6,J$6:J$20,1)</f>
        <v>1</v>
      </c>
      <c r="L6" s="26">
        <f t="shared" si="3"/>
        <v>1</v>
      </c>
      <c r="M6" s="25">
        <f aca="true" t="shared" si="4" ref="M6:M16">H6*I6</f>
        <v>6874.16</v>
      </c>
      <c r="N6" s="26">
        <f aca="true" t="shared" si="5" ref="N6:O16">RANK(M6,M$6:M$20,1)</f>
        <v>1</v>
      </c>
      <c r="O6" s="26">
        <f t="shared" si="5"/>
        <v>1</v>
      </c>
      <c r="P6" s="62">
        <f aca="true" t="shared" si="6" ref="P6:P20">O6*1</f>
        <v>1</v>
      </c>
    </row>
    <row r="7" spans="1:16" ht="12" customHeight="1">
      <c r="A7" s="7"/>
      <c r="B7" s="38">
        <v>7400</v>
      </c>
      <c r="C7" s="39" t="s">
        <v>66</v>
      </c>
      <c r="D7" s="40" t="s">
        <v>38</v>
      </c>
      <c r="E7" s="40" t="s">
        <v>67</v>
      </c>
      <c r="F7" s="23">
        <v>0.5101620370370371</v>
      </c>
      <c r="G7" s="24">
        <f t="shared" si="0"/>
        <v>0.06918981481481484</v>
      </c>
      <c r="H7" s="25">
        <f t="shared" si="1"/>
        <v>5978</v>
      </c>
      <c r="I7" s="42">
        <v>1.167</v>
      </c>
      <c r="J7" s="25">
        <f t="shared" si="2"/>
        <v>6976.326</v>
      </c>
      <c r="K7" s="26">
        <f t="shared" si="3"/>
        <v>2</v>
      </c>
      <c r="L7" s="26">
        <f t="shared" si="3"/>
        <v>2</v>
      </c>
      <c r="M7" s="25">
        <f t="shared" si="4"/>
        <v>6976.326</v>
      </c>
      <c r="N7" s="26">
        <f t="shared" si="5"/>
        <v>2</v>
      </c>
      <c r="O7" s="26">
        <f t="shared" si="5"/>
        <v>2</v>
      </c>
      <c r="P7" s="62">
        <f t="shared" si="6"/>
        <v>2</v>
      </c>
    </row>
    <row r="8" spans="1:16" ht="12" customHeight="1">
      <c r="A8" s="7"/>
      <c r="B8" s="38" t="s">
        <v>36</v>
      </c>
      <c r="C8" s="39" t="s">
        <v>37</v>
      </c>
      <c r="D8" s="40" t="s">
        <v>38</v>
      </c>
      <c r="E8" s="40" t="s">
        <v>62</v>
      </c>
      <c r="F8" s="23">
        <v>0.5115162037037037</v>
      </c>
      <c r="G8" s="24">
        <f t="shared" si="0"/>
        <v>0.07054398148148139</v>
      </c>
      <c r="H8" s="25">
        <f t="shared" si="1"/>
        <v>6095</v>
      </c>
      <c r="I8" s="42">
        <v>1.169</v>
      </c>
      <c r="J8" s="25">
        <f t="shared" si="2"/>
        <v>7125.055</v>
      </c>
      <c r="K8" s="26">
        <f t="shared" si="3"/>
        <v>3</v>
      </c>
      <c r="L8" s="26">
        <f t="shared" si="3"/>
        <v>3</v>
      </c>
      <c r="M8" s="25">
        <f t="shared" si="4"/>
        <v>7125.055</v>
      </c>
      <c r="N8" s="26">
        <f t="shared" si="5"/>
        <v>3</v>
      </c>
      <c r="O8" s="26">
        <f t="shared" si="5"/>
        <v>3</v>
      </c>
      <c r="P8" s="62">
        <f t="shared" si="6"/>
        <v>3</v>
      </c>
    </row>
    <row r="9" spans="1:16" ht="12" customHeight="1">
      <c r="A9" s="7"/>
      <c r="B9" s="38">
        <v>1901</v>
      </c>
      <c r="C9" s="39" t="s">
        <v>59</v>
      </c>
      <c r="D9" s="52" t="s">
        <v>60</v>
      </c>
      <c r="E9" s="52" t="s">
        <v>61</v>
      </c>
      <c r="F9" s="23">
        <v>0.5143518518518518</v>
      </c>
      <c r="G9" s="24">
        <f t="shared" si="0"/>
        <v>0.07337962962962957</v>
      </c>
      <c r="H9" s="25">
        <f t="shared" si="1"/>
        <v>6340</v>
      </c>
      <c r="I9" s="65">
        <v>1.17</v>
      </c>
      <c r="J9" s="25">
        <f t="shared" si="2"/>
        <v>7417.799999999999</v>
      </c>
      <c r="K9" s="26">
        <f t="shared" si="3"/>
        <v>4</v>
      </c>
      <c r="L9" s="26">
        <f t="shared" si="3"/>
        <v>4</v>
      </c>
      <c r="M9" s="25">
        <f t="shared" si="4"/>
        <v>7417.799999999999</v>
      </c>
      <c r="N9" s="26">
        <f t="shared" si="5"/>
        <v>4</v>
      </c>
      <c r="O9" s="26">
        <f t="shared" si="5"/>
        <v>4</v>
      </c>
      <c r="P9" s="62">
        <f t="shared" si="6"/>
        <v>4</v>
      </c>
    </row>
    <row r="10" spans="1:16" ht="12" customHeight="1">
      <c r="A10" s="7"/>
      <c r="B10" s="38">
        <v>1358</v>
      </c>
      <c r="C10" s="39" t="s">
        <v>77</v>
      </c>
      <c r="D10" s="40" t="s">
        <v>78</v>
      </c>
      <c r="E10" s="40" t="s">
        <v>79</v>
      </c>
      <c r="F10" s="23">
        <v>0.5202546296296297</v>
      </c>
      <c r="G10" s="24">
        <f t="shared" si="0"/>
        <v>0.07928240740740738</v>
      </c>
      <c r="H10" s="25">
        <f t="shared" si="1"/>
        <v>6850</v>
      </c>
      <c r="I10" s="42">
        <v>1.084</v>
      </c>
      <c r="J10" s="25">
        <f t="shared" si="2"/>
        <v>7425.400000000001</v>
      </c>
      <c r="K10" s="26">
        <f t="shared" si="3"/>
        <v>5</v>
      </c>
      <c r="L10" s="26">
        <f t="shared" si="3"/>
        <v>5</v>
      </c>
      <c r="M10" s="25">
        <f t="shared" si="4"/>
        <v>7425.400000000001</v>
      </c>
      <c r="N10" s="26">
        <f t="shared" si="5"/>
        <v>5</v>
      </c>
      <c r="O10" s="26">
        <f t="shared" si="5"/>
        <v>5</v>
      </c>
      <c r="P10" s="62">
        <f t="shared" si="6"/>
        <v>5</v>
      </c>
    </row>
    <row r="11" spans="1:16" ht="12" customHeight="1">
      <c r="A11" s="7"/>
      <c r="B11" s="38">
        <v>3131</v>
      </c>
      <c r="C11" s="39" t="s">
        <v>80</v>
      </c>
      <c r="D11" s="40" t="s">
        <v>71</v>
      </c>
      <c r="E11" s="40" t="s">
        <v>44</v>
      </c>
      <c r="F11" s="23">
        <v>0.5206597222222222</v>
      </c>
      <c r="G11" s="24">
        <f t="shared" si="0"/>
        <v>0.07968749999999997</v>
      </c>
      <c r="H11" s="25">
        <f t="shared" si="1"/>
        <v>6885</v>
      </c>
      <c r="I11" s="42">
        <v>1.081</v>
      </c>
      <c r="J11" s="25">
        <f t="shared" si="2"/>
        <v>7442.6849999999995</v>
      </c>
      <c r="K11" s="26">
        <f t="shared" si="3"/>
        <v>6</v>
      </c>
      <c r="L11" s="26">
        <f t="shared" si="3"/>
        <v>6</v>
      </c>
      <c r="M11" s="25">
        <f t="shared" si="4"/>
        <v>7442.6849999999995</v>
      </c>
      <c r="N11" s="26">
        <f t="shared" si="5"/>
        <v>6</v>
      </c>
      <c r="O11" s="26">
        <f t="shared" si="5"/>
        <v>6</v>
      </c>
      <c r="P11" s="62">
        <f t="shared" si="6"/>
        <v>6</v>
      </c>
    </row>
    <row r="12" spans="1:16" ht="12" customHeight="1">
      <c r="A12" s="7"/>
      <c r="B12" s="38">
        <v>480</v>
      </c>
      <c r="C12" s="39" t="s">
        <v>68</v>
      </c>
      <c r="D12" s="40" t="s">
        <v>38</v>
      </c>
      <c r="E12" s="40" t="s">
        <v>69</v>
      </c>
      <c r="F12" s="23">
        <v>0.5151967592592592</v>
      </c>
      <c r="G12" s="24">
        <f t="shared" si="0"/>
        <v>0.07422453703703696</v>
      </c>
      <c r="H12" s="25">
        <f t="shared" si="1"/>
        <v>6413</v>
      </c>
      <c r="I12" s="42">
        <v>1.161</v>
      </c>
      <c r="J12" s="25">
        <f t="shared" si="2"/>
        <v>7445.493</v>
      </c>
      <c r="K12" s="26">
        <f t="shared" si="3"/>
        <v>7</v>
      </c>
      <c r="L12" s="26">
        <f t="shared" si="3"/>
        <v>7</v>
      </c>
      <c r="M12" s="25">
        <f t="shared" si="4"/>
        <v>7445.493</v>
      </c>
      <c r="N12" s="26">
        <f t="shared" si="5"/>
        <v>7</v>
      </c>
      <c r="O12" s="26">
        <f t="shared" si="5"/>
        <v>7</v>
      </c>
      <c r="P12" s="62">
        <f t="shared" si="6"/>
        <v>7</v>
      </c>
    </row>
    <row r="13" spans="1:16" ht="12" customHeight="1">
      <c r="A13" s="7"/>
      <c r="B13" s="30">
        <v>2040</v>
      </c>
      <c r="C13" s="39" t="s">
        <v>63</v>
      </c>
      <c r="D13" s="39" t="s">
        <v>64</v>
      </c>
      <c r="E13" s="40" t="s">
        <v>65</v>
      </c>
      <c r="F13" s="23">
        <v>0.5178587962962963</v>
      </c>
      <c r="G13" s="24">
        <f t="shared" si="0"/>
        <v>0.07688657407407401</v>
      </c>
      <c r="H13" s="25">
        <f t="shared" si="1"/>
        <v>6643</v>
      </c>
      <c r="I13" s="43">
        <v>1.168</v>
      </c>
      <c r="J13" s="25">
        <f t="shared" si="2"/>
        <v>7759.023999999999</v>
      </c>
      <c r="K13" s="26">
        <f t="shared" si="3"/>
        <v>8</v>
      </c>
      <c r="L13" s="26">
        <f t="shared" si="3"/>
        <v>8</v>
      </c>
      <c r="M13" s="25">
        <f t="shared" si="4"/>
        <v>7759.023999999999</v>
      </c>
      <c r="N13" s="26">
        <f t="shared" si="5"/>
        <v>8</v>
      </c>
      <c r="O13" s="26">
        <f t="shared" si="5"/>
        <v>8</v>
      </c>
      <c r="P13" s="62">
        <f t="shared" si="6"/>
        <v>8</v>
      </c>
    </row>
    <row r="14" spans="1:16" ht="12" customHeight="1">
      <c r="A14" s="7"/>
      <c r="B14" s="38">
        <v>441</v>
      </c>
      <c r="C14" s="39" t="s">
        <v>76</v>
      </c>
      <c r="D14" s="40" t="s">
        <v>19</v>
      </c>
      <c r="E14" s="40" t="s">
        <v>33</v>
      </c>
      <c r="F14" s="23">
        <v>0.5226851851851851</v>
      </c>
      <c r="G14" s="24">
        <f t="shared" si="0"/>
        <v>0.08171296296296288</v>
      </c>
      <c r="H14" s="25">
        <f t="shared" si="1"/>
        <v>7060</v>
      </c>
      <c r="I14" s="42">
        <v>1.101</v>
      </c>
      <c r="J14" s="25">
        <f t="shared" si="2"/>
        <v>7773.0599999999995</v>
      </c>
      <c r="K14" s="26">
        <f t="shared" si="3"/>
        <v>9</v>
      </c>
      <c r="L14" s="26">
        <f t="shared" si="3"/>
        <v>9</v>
      </c>
      <c r="M14" s="25">
        <f t="shared" si="4"/>
        <v>7773.0599999999995</v>
      </c>
      <c r="N14" s="26">
        <f t="shared" si="5"/>
        <v>9</v>
      </c>
      <c r="O14" s="26">
        <f t="shared" si="5"/>
        <v>9</v>
      </c>
      <c r="P14" s="62">
        <f t="shared" si="6"/>
        <v>9</v>
      </c>
    </row>
    <row r="15" spans="1:16" ht="12" customHeight="1">
      <c r="A15" s="7"/>
      <c r="B15" s="38">
        <v>2055</v>
      </c>
      <c r="C15" s="39" t="s">
        <v>120</v>
      </c>
      <c r="D15" s="40" t="s">
        <v>18</v>
      </c>
      <c r="E15" s="40" t="s">
        <v>74</v>
      </c>
      <c r="F15" s="23">
        <v>0.5089930555555555</v>
      </c>
      <c r="G15" s="24">
        <f t="shared" si="0"/>
        <v>0.06802083333333325</v>
      </c>
      <c r="H15" s="25">
        <f t="shared" si="1"/>
        <v>5877</v>
      </c>
      <c r="I15" s="42">
        <v>1.392</v>
      </c>
      <c r="J15" s="25">
        <f t="shared" si="2"/>
        <v>8180.784</v>
      </c>
      <c r="K15" s="26">
        <f t="shared" si="3"/>
        <v>10</v>
      </c>
      <c r="L15" s="26">
        <f t="shared" si="3"/>
        <v>10</v>
      </c>
      <c r="M15" s="25">
        <f t="shared" si="4"/>
        <v>8180.784</v>
      </c>
      <c r="N15" s="26">
        <f t="shared" si="5"/>
        <v>10</v>
      </c>
      <c r="O15" s="26">
        <f t="shared" si="5"/>
        <v>10</v>
      </c>
      <c r="P15" s="62">
        <f t="shared" si="6"/>
        <v>10</v>
      </c>
    </row>
    <row r="16" spans="1:16" ht="12" customHeight="1">
      <c r="A16" s="7"/>
      <c r="B16" s="38">
        <v>531</v>
      </c>
      <c r="C16" s="39" t="s">
        <v>21</v>
      </c>
      <c r="D16" s="40" t="s">
        <v>20</v>
      </c>
      <c r="E16" s="40" t="s">
        <v>22</v>
      </c>
      <c r="F16" s="23">
        <v>0.5401273148148148</v>
      </c>
      <c r="G16" s="24">
        <f t="shared" si="0"/>
        <v>0.09915509259259253</v>
      </c>
      <c r="H16" s="25">
        <f t="shared" si="1"/>
        <v>8567</v>
      </c>
      <c r="I16" s="42">
        <v>1.067</v>
      </c>
      <c r="J16" s="25">
        <f t="shared" si="2"/>
        <v>9140.989</v>
      </c>
      <c r="K16" s="26">
        <f t="shared" si="3"/>
        <v>11</v>
      </c>
      <c r="L16" s="26">
        <f t="shared" si="3"/>
        <v>11</v>
      </c>
      <c r="M16" s="25">
        <f t="shared" si="4"/>
        <v>9140.989</v>
      </c>
      <c r="N16" s="26">
        <f t="shared" si="5"/>
        <v>11</v>
      </c>
      <c r="O16" s="26">
        <f t="shared" si="5"/>
        <v>11</v>
      </c>
      <c r="P16" s="62">
        <f t="shared" si="6"/>
        <v>11</v>
      </c>
    </row>
    <row r="17" spans="1:16" ht="12" customHeight="1">
      <c r="A17" s="7"/>
      <c r="B17" s="30">
        <v>77777</v>
      </c>
      <c r="C17" s="41" t="s">
        <v>39</v>
      </c>
      <c r="D17" s="32" t="s">
        <v>38</v>
      </c>
      <c r="E17" s="41" t="s">
        <v>73</v>
      </c>
      <c r="F17" s="23" t="s">
        <v>119</v>
      </c>
      <c r="G17" s="24"/>
      <c r="H17" s="25"/>
      <c r="I17" s="31">
        <v>1.159</v>
      </c>
      <c r="J17" s="25" t="s">
        <v>119</v>
      </c>
      <c r="K17" s="26"/>
      <c r="L17" s="26">
        <v>16</v>
      </c>
      <c r="M17" s="25" t="s">
        <v>119</v>
      </c>
      <c r="N17" s="26"/>
      <c r="O17" s="26">
        <v>16</v>
      </c>
      <c r="P17" s="62">
        <f t="shared" si="6"/>
        <v>16</v>
      </c>
    </row>
    <row r="18" spans="1:16" ht="12" customHeight="1">
      <c r="A18" s="7"/>
      <c r="B18" s="30">
        <v>1807</v>
      </c>
      <c r="C18" s="41" t="s">
        <v>40</v>
      </c>
      <c r="D18" s="32" t="s">
        <v>41</v>
      </c>
      <c r="E18" s="41" t="s">
        <v>75</v>
      </c>
      <c r="F18" s="23" t="s">
        <v>119</v>
      </c>
      <c r="G18" s="24"/>
      <c r="H18" s="25"/>
      <c r="I18" s="31">
        <v>1.132</v>
      </c>
      <c r="J18" s="67" t="s">
        <v>119</v>
      </c>
      <c r="K18" s="26"/>
      <c r="L18" s="26">
        <v>16</v>
      </c>
      <c r="M18" s="67" t="s">
        <v>119</v>
      </c>
      <c r="N18" s="26"/>
      <c r="O18" s="26">
        <v>16</v>
      </c>
      <c r="P18" s="62">
        <f t="shared" si="6"/>
        <v>16</v>
      </c>
    </row>
    <row r="19" spans="1:16" ht="12" customHeight="1">
      <c r="A19" s="7"/>
      <c r="B19" s="30" t="s">
        <v>81</v>
      </c>
      <c r="C19" s="41" t="s">
        <v>42</v>
      </c>
      <c r="D19" s="32" t="s">
        <v>82</v>
      </c>
      <c r="E19" s="41" t="s">
        <v>83</v>
      </c>
      <c r="F19" s="23" t="s">
        <v>119</v>
      </c>
      <c r="G19" s="24"/>
      <c r="H19" s="25"/>
      <c r="I19" s="31">
        <v>1.08</v>
      </c>
      <c r="J19" s="23" t="s">
        <v>119</v>
      </c>
      <c r="K19" s="24"/>
      <c r="L19" s="25">
        <v>16</v>
      </c>
      <c r="M19" s="23" t="s">
        <v>119</v>
      </c>
      <c r="N19" s="24"/>
      <c r="O19" s="25">
        <v>16</v>
      </c>
      <c r="P19" s="62">
        <f t="shared" si="6"/>
        <v>16</v>
      </c>
    </row>
    <row r="20" spans="1:16" ht="12" customHeight="1">
      <c r="A20" s="7"/>
      <c r="B20" s="30">
        <v>332</v>
      </c>
      <c r="C20" s="41" t="s">
        <v>84</v>
      </c>
      <c r="D20" s="32" t="s">
        <v>20</v>
      </c>
      <c r="E20" s="41" t="s">
        <v>85</v>
      </c>
      <c r="F20" s="37" t="s">
        <v>119</v>
      </c>
      <c r="G20" s="24"/>
      <c r="H20" s="25"/>
      <c r="I20" s="31">
        <v>1.074</v>
      </c>
      <c r="J20" s="37" t="s">
        <v>119</v>
      </c>
      <c r="K20" s="24"/>
      <c r="L20" s="25">
        <v>16</v>
      </c>
      <c r="M20" s="37" t="s">
        <v>119</v>
      </c>
      <c r="N20" s="24"/>
      <c r="O20" s="25">
        <v>16</v>
      </c>
      <c r="P20" s="62">
        <f t="shared" si="6"/>
        <v>16</v>
      </c>
    </row>
    <row r="21" spans="1:16" ht="15" customHeight="1">
      <c r="A21" s="4" t="s">
        <v>23</v>
      </c>
      <c r="B21" s="27"/>
      <c r="C21" s="5"/>
      <c r="D21" s="5"/>
      <c r="E21" s="5"/>
      <c r="F21" s="5"/>
      <c r="G21" s="9" t="s">
        <v>1</v>
      </c>
      <c r="H21" s="10">
        <v>0.4375</v>
      </c>
      <c r="I21" s="11"/>
      <c r="J21" s="12"/>
      <c r="K21" s="13"/>
      <c r="L21" s="5"/>
      <c r="M21" s="13"/>
      <c r="N21" s="13"/>
      <c r="O21" s="5"/>
      <c r="P21" s="59"/>
    </row>
    <row r="22" spans="1:16" ht="12" customHeight="1">
      <c r="A22" s="7"/>
      <c r="B22" s="14" t="s">
        <v>2</v>
      </c>
      <c r="C22" s="73" t="s">
        <v>3</v>
      </c>
      <c r="D22" s="73" t="s">
        <v>4</v>
      </c>
      <c r="E22" s="73" t="s">
        <v>5</v>
      </c>
      <c r="F22" s="15" t="s">
        <v>6</v>
      </c>
      <c r="G22" s="16" t="s">
        <v>7</v>
      </c>
      <c r="H22" s="17" t="s">
        <v>7</v>
      </c>
      <c r="I22" s="75" t="s">
        <v>8</v>
      </c>
      <c r="J22" s="33" t="s">
        <v>9</v>
      </c>
      <c r="K22" s="34"/>
      <c r="L22" s="35"/>
      <c r="M22" s="33" t="s">
        <v>10</v>
      </c>
      <c r="N22" s="34"/>
      <c r="O22" s="35"/>
      <c r="P22" s="60" t="s">
        <v>30</v>
      </c>
    </row>
    <row r="23" spans="1:16" ht="12" customHeight="1">
      <c r="A23" s="7"/>
      <c r="B23" s="18" t="s">
        <v>11</v>
      </c>
      <c r="C23" s="74"/>
      <c r="D23" s="74"/>
      <c r="E23" s="74"/>
      <c r="F23" s="19" t="s">
        <v>12</v>
      </c>
      <c r="G23" s="19" t="s">
        <v>13</v>
      </c>
      <c r="H23" s="20" t="s">
        <v>13</v>
      </c>
      <c r="I23" s="76"/>
      <c r="J23" s="21" t="s">
        <v>14</v>
      </c>
      <c r="K23" s="21" t="s">
        <v>15</v>
      </c>
      <c r="L23" s="22" t="s">
        <v>16</v>
      </c>
      <c r="M23" s="21" t="s">
        <v>14</v>
      </c>
      <c r="N23" s="21" t="s">
        <v>15</v>
      </c>
      <c r="O23" s="22" t="s">
        <v>16</v>
      </c>
      <c r="P23" s="61" t="s">
        <v>17</v>
      </c>
    </row>
    <row r="24" spans="1:16" ht="12" customHeight="1">
      <c r="A24" s="7"/>
      <c r="B24" s="38">
        <v>105</v>
      </c>
      <c r="C24" s="39" t="s">
        <v>88</v>
      </c>
      <c r="D24" s="39" t="s">
        <v>24</v>
      </c>
      <c r="E24" s="39" t="s">
        <v>89</v>
      </c>
      <c r="F24" s="23">
        <v>0.5120601851851853</v>
      </c>
      <c r="G24" s="24">
        <f aca="true" t="shared" si="7" ref="G24:G29">IF(F24&gt;H$21,F24-H$21,F24+24-H$21)</f>
        <v>0.07456018518518526</v>
      </c>
      <c r="H24" s="25">
        <f aca="true" t="shared" si="8" ref="H24:H29">HOUR(G24)*60*60+MINUTE(G24)*60+SECOND(G24)</f>
        <v>6442</v>
      </c>
      <c r="I24" s="42">
        <v>1.038</v>
      </c>
      <c r="J24" s="25">
        <f aca="true" t="shared" si="9" ref="J24:J29">H24*I24</f>
        <v>6686.796</v>
      </c>
      <c r="K24" s="26">
        <f aca="true" t="shared" si="10" ref="K24:L29">RANK(J24,J$24:J$29,1)</f>
        <v>1</v>
      </c>
      <c r="L24" s="26">
        <f t="shared" si="10"/>
        <v>1</v>
      </c>
      <c r="M24" s="25">
        <f aca="true" t="shared" si="11" ref="M24:M29">H24*I24</f>
        <v>6686.796</v>
      </c>
      <c r="N24" s="26">
        <f aca="true" t="shared" si="12" ref="N24:O29">RANK(M24,M$24:M$29,1)</f>
        <v>1</v>
      </c>
      <c r="O24" s="26">
        <f t="shared" si="12"/>
        <v>1</v>
      </c>
      <c r="P24" s="62">
        <f aca="true" t="shared" si="13" ref="P24:P29">O24*1</f>
        <v>1</v>
      </c>
    </row>
    <row r="25" spans="1:16" ht="12" customHeight="1">
      <c r="A25" s="7"/>
      <c r="B25" s="38">
        <v>2071</v>
      </c>
      <c r="C25" s="39" t="s">
        <v>121</v>
      </c>
      <c r="D25" s="40" t="s">
        <v>122</v>
      </c>
      <c r="E25" s="40" t="s">
        <v>123</v>
      </c>
      <c r="F25" s="23">
        <v>0.526712962962963</v>
      </c>
      <c r="G25" s="24">
        <f t="shared" si="7"/>
        <v>0.089212962962963</v>
      </c>
      <c r="H25" s="25">
        <f t="shared" si="8"/>
        <v>7708</v>
      </c>
      <c r="I25" s="42">
        <v>1.026</v>
      </c>
      <c r="J25" s="25">
        <f t="shared" si="9"/>
        <v>7908.408</v>
      </c>
      <c r="K25" s="26">
        <f t="shared" si="10"/>
        <v>2</v>
      </c>
      <c r="L25" s="26">
        <f t="shared" si="10"/>
        <v>2</v>
      </c>
      <c r="M25" s="25">
        <f t="shared" si="11"/>
        <v>7908.408</v>
      </c>
      <c r="N25" s="26">
        <f t="shared" si="12"/>
        <v>2</v>
      </c>
      <c r="O25" s="26">
        <f t="shared" si="12"/>
        <v>2</v>
      </c>
      <c r="P25" s="62">
        <f t="shared" si="13"/>
        <v>2</v>
      </c>
    </row>
    <row r="26" spans="1:16" ht="12" customHeight="1">
      <c r="A26" s="7"/>
      <c r="B26" s="38">
        <v>818</v>
      </c>
      <c r="C26" s="39" t="s">
        <v>91</v>
      </c>
      <c r="D26" s="40" t="s">
        <v>82</v>
      </c>
      <c r="E26" s="40" t="s">
        <v>92</v>
      </c>
      <c r="F26" s="23">
        <v>0.5304513888888889</v>
      </c>
      <c r="G26" s="24">
        <f t="shared" si="7"/>
        <v>0.09295138888888888</v>
      </c>
      <c r="H26" s="25">
        <f t="shared" si="8"/>
        <v>8031</v>
      </c>
      <c r="I26" s="42">
        <v>1.033</v>
      </c>
      <c r="J26" s="25">
        <f t="shared" si="9"/>
        <v>8296.023</v>
      </c>
      <c r="K26" s="26">
        <f t="shared" si="10"/>
        <v>3</v>
      </c>
      <c r="L26" s="26">
        <f t="shared" si="10"/>
        <v>3</v>
      </c>
      <c r="M26" s="25">
        <f t="shared" si="11"/>
        <v>8296.023</v>
      </c>
      <c r="N26" s="26">
        <f t="shared" si="12"/>
        <v>3</v>
      </c>
      <c r="O26" s="26">
        <f t="shared" si="12"/>
        <v>3</v>
      </c>
      <c r="P26" s="62">
        <f t="shared" si="13"/>
        <v>3</v>
      </c>
    </row>
    <row r="27" spans="1:16" ht="12" customHeight="1">
      <c r="A27" s="7"/>
      <c r="B27" s="38">
        <v>2028</v>
      </c>
      <c r="C27" s="39" t="s">
        <v>86</v>
      </c>
      <c r="D27" s="68" t="s">
        <v>43</v>
      </c>
      <c r="E27" s="68" t="s">
        <v>87</v>
      </c>
      <c r="F27" s="23">
        <v>0.5375810185185185</v>
      </c>
      <c r="G27" s="24">
        <f t="shared" si="7"/>
        <v>0.10008101851851847</v>
      </c>
      <c r="H27" s="25">
        <f t="shared" si="8"/>
        <v>8647</v>
      </c>
      <c r="I27" s="42">
        <v>1.062</v>
      </c>
      <c r="J27" s="25">
        <f t="shared" si="9"/>
        <v>9183.114</v>
      </c>
      <c r="K27" s="26">
        <f t="shared" si="10"/>
        <v>4</v>
      </c>
      <c r="L27" s="26">
        <f t="shared" si="10"/>
        <v>4</v>
      </c>
      <c r="M27" s="25">
        <f t="shared" si="11"/>
        <v>9183.114</v>
      </c>
      <c r="N27" s="26">
        <f t="shared" si="12"/>
        <v>4</v>
      </c>
      <c r="O27" s="26">
        <f t="shared" si="12"/>
        <v>4</v>
      </c>
      <c r="P27" s="62">
        <f t="shared" si="13"/>
        <v>4</v>
      </c>
    </row>
    <row r="28" spans="1:16" ht="12" customHeight="1">
      <c r="A28" s="7"/>
      <c r="B28" s="38">
        <v>1997</v>
      </c>
      <c r="C28" s="39" t="s">
        <v>93</v>
      </c>
      <c r="D28" s="40" t="s">
        <v>94</v>
      </c>
      <c r="E28" s="40" t="s">
        <v>95</v>
      </c>
      <c r="F28" s="23">
        <v>0.5424189814814815</v>
      </c>
      <c r="G28" s="24">
        <f t="shared" si="7"/>
        <v>0.10491898148148149</v>
      </c>
      <c r="H28" s="25">
        <f t="shared" si="8"/>
        <v>9065</v>
      </c>
      <c r="I28" s="42">
        <v>1.032</v>
      </c>
      <c r="J28" s="25">
        <f t="shared" si="9"/>
        <v>9355.08</v>
      </c>
      <c r="K28" s="26">
        <f t="shared" si="10"/>
        <v>5</v>
      </c>
      <c r="L28" s="26">
        <f t="shared" si="10"/>
        <v>5</v>
      </c>
      <c r="M28" s="25">
        <f t="shared" si="11"/>
        <v>9355.08</v>
      </c>
      <c r="N28" s="26">
        <f t="shared" si="12"/>
        <v>5</v>
      </c>
      <c r="O28" s="26">
        <f t="shared" si="12"/>
        <v>5</v>
      </c>
      <c r="P28" s="62">
        <f t="shared" si="13"/>
        <v>5</v>
      </c>
    </row>
    <row r="29" spans="1:16" ht="12" customHeight="1">
      <c r="A29" s="7"/>
      <c r="B29" s="30">
        <v>355</v>
      </c>
      <c r="C29" s="41" t="s">
        <v>45</v>
      </c>
      <c r="D29" s="32" t="s">
        <v>46</v>
      </c>
      <c r="E29" s="41" t="s">
        <v>90</v>
      </c>
      <c r="F29" s="37">
        <v>0.5443634259259259</v>
      </c>
      <c r="G29" s="24">
        <f t="shared" si="7"/>
        <v>0.1068634259259259</v>
      </c>
      <c r="H29" s="25">
        <f t="shared" si="8"/>
        <v>9233</v>
      </c>
      <c r="I29" s="31">
        <v>1.033</v>
      </c>
      <c r="J29" s="25">
        <f t="shared" si="9"/>
        <v>9537.688999999998</v>
      </c>
      <c r="K29" s="26">
        <f t="shared" si="10"/>
        <v>6</v>
      </c>
      <c r="L29" s="26">
        <f t="shared" si="10"/>
        <v>6</v>
      </c>
      <c r="M29" s="25">
        <f t="shared" si="11"/>
        <v>9537.688999999998</v>
      </c>
      <c r="N29" s="26">
        <f t="shared" si="12"/>
        <v>6</v>
      </c>
      <c r="O29" s="26">
        <f t="shared" si="12"/>
        <v>6</v>
      </c>
      <c r="P29" s="62">
        <f t="shared" si="13"/>
        <v>6</v>
      </c>
    </row>
    <row r="30" spans="1:16" ht="15" customHeight="1">
      <c r="A30" s="4" t="s">
        <v>25</v>
      </c>
      <c r="B30" s="27"/>
      <c r="C30" s="5"/>
      <c r="D30" s="5"/>
      <c r="E30" s="5"/>
      <c r="F30" s="5"/>
      <c r="G30" s="9" t="s">
        <v>1</v>
      </c>
      <c r="H30" s="10">
        <v>0.4375</v>
      </c>
      <c r="I30" s="11"/>
      <c r="J30" s="12"/>
      <c r="K30" s="13"/>
      <c r="L30" s="5"/>
      <c r="M30" s="13"/>
      <c r="N30" s="13"/>
      <c r="O30" s="5"/>
      <c r="P30" s="59"/>
    </row>
    <row r="31" spans="1:16" ht="12" customHeight="1">
      <c r="A31" s="7"/>
      <c r="B31" s="14" t="s">
        <v>2</v>
      </c>
      <c r="C31" s="73" t="s">
        <v>3</v>
      </c>
      <c r="D31" s="73" t="s">
        <v>4</v>
      </c>
      <c r="E31" s="73" t="s">
        <v>5</v>
      </c>
      <c r="F31" s="15" t="s">
        <v>6</v>
      </c>
      <c r="G31" s="16" t="s">
        <v>7</v>
      </c>
      <c r="H31" s="17" t="s">
        <v>7</v>
      </c>
      <c r="I31" s="75" t="s">
        <v>8</v>
      </c>
      <c r="J31" s="33" t="s">
        <v>9</v>
      </c>
      <c r="K31" s="34"/>
      <c r="L31" s="35"/>
      <c r="M31" s="33" t="s">
        <v>10</v>
      </c>
      <c r="N31" s="34"/>
      <c r="O31" s="35"/>
      <c r="P31" s="60" t="s">
        <v>30</v>
      </c>
    </row>
    <row r="32" spans="1:16" ht="12" customHeight="1">
      <c r="A32" s="7"/>
      <c r="B32" s="18" t="s">
        <v>11</v>
      </c>
      <c r="C32" s="74"/>
      <c r="D32" s="74"/>
      <c r="E32" s="74"/>
      <c r="F32" s="19" t="s">
        <v>12</v>
      </c>
      <c r="G32" s="19" t="s">
        <v>13</v>
      </c>
      <c r="H32" s="20" t="s">
        <v>13</v>
      </c>
      <c r="I32" s="76"/>
      <c r="J32" s="21" t="s">
        <v>14</v>
      </c>
      <c r="K32" s="21" t="s">
        <v>15</v>
      </c>
      <c r="L32" s="22" t="s">
        <v>16</v>
      </c>
      <c r="M32" s="21" t="s">
        <v>14</v>
      </c>
      <c r="N32" s="21" t="s">
        <v>15</v>
      </c>
      <c r="O32" s="22" t="s">
        <v>16</v>
      </c>
      <c r="P32" s="61" t="s">
        <v>17</v>
      </c>
    </row>
    <row r="33" spans="1:16" ht="12" customHeight="1">
      <c r="A33" s="7"/>
      <c r="B33" s="46">
        <v>1987</v>
      </c>
      <c r="C33" s="39" t="s">
        <v>99</v>
      </c>
      <c r="D33" s="64" t="s">
        <v>26</v>
      </c>
      <c r="E33" s="64" t="s">
        <v>27</v>
      </c>
      <c r="F33" s="23">
        <v>0.5207060185185185</v>
      </c>
      <c r="G33" s="24">
        <f>IF(F33&gt;H$30,F33-H$30,F33+24-H$30)</f>
        <v>0.0832060185185185</v>
      </c>
      <c r="H33" s="25">
        <f>HOUR(G33)*60*60+MINUTE(G33)*60+SECOND(G33)</f>
        <v>7189</v>
      </c>
      <c r="I33" s="66">
        <v>1</v>
      </c>
      <c r="J33" s="25">
        <f>H33*I33</f>
        <v>7189</v>
      </c>
      <c r="K33" s="26">
        <f aca="true" t="shared" si="14" ref="K33:L36">RANK(J33,J$33:J$39,1)</f>
        <v>1</v>
      </c>
      <c r="L33" s="26">
        <f t="shared" si="14"/>
        <v>1</v>
      </c>
      <c r="M33" s="25">
        <f>H33*I33</f>
        <v>7189</v>
      </c>
      <c r="N33" s="26">
        <f aca="true" t="shared" si="15" ref="N33:O36">RANK(M33,M$33:M$39,1)</f>
        <v>1</v>
      </c>
      <c r="O33" s="26">
        <f t="shared" si="15"/>
        <v>1</v>
      </c>
      <c r="P33" s="62">
        <f aca="true" t="shared" si="16" ref="P33:P39">O33*1</f>
        <v>1</v>
      </c>
    </row>
    <row r="34" spans="1:16" ht="12" customHeight="1">
      <c r="A34" s="7"/>
      <c r="B34" s="46">
        <v>9939</v>
      </c>
      <c r="C34" s="39" t="s">
        <v>52</v>
      </c>
      <c r="D34" s="40" t="s">
        <v>26</v>
      </c>
      <c r="E34" s="40" t="s">
        <v>53</v>
      </c>
      <c r="F34" s="23">
        <v>0.5271180555555556</v>
      </c>
      <c r="G34" s="24">
        <f>IF(F34&gt;H$30,F34-H$30,F34+24-H$30)</f>
        <v>0.08961805555555558</v>
      </c>
      <c r="H34" s="25">
        <f>HOUR(G34)*60*60+MINUTE(G34)*60+SECOND(G34)</f>
        <v>7743</v>
      </c>
      <c r="I34" s="42">
        <v>0.998</v>
      </c>
      <c r="J34" s="25">
        <f>H34*I34</f>
        <v>7727.514</v>
      </c>
      <c r="K34" s="26">
        <f t="shared" si="14"/>
        <v>2</v>
      </c>
      <c r="L34" s="26">
        <f t="shared" si="14"/>
        <v>2</v>
      </c>
      <c r="M34" s="25">
        <f>H34*I34</f>
        <v>7727.514</v>
      </c>
      <c r="N34" s="26">
        <f t="shared" si="15"/>
        <v>2</v>
      </c>
      <c r="O34" s="26">
        <f t="shared" si="15"/>
        <v>2</v>
      </c>
      <c r="P34" s="62">
        <f t="shared" si="16"/>
        <v>2</v>
      </c>
    </row>
    <row r="35" spans="1:16" ht="12" customHeight="1">
      <c r="A35" s="7"/>
      <c r="B35" s="46">
        <v>275</v>
      </c>
      <c r="C35" s="39" t="s">
        <v>100</v>
      </c>
      <c r="D35" s="40" t="s">
        <v>18</v>
      </c>
      <c r="E35" s="40" t="s">
        <v>34</v>
      </c>
      <c r="F35" s="23">
        <v>0.5282638888888889</v>
      </c>
      <c r="G35" s="24">
        <f>IF(F35&gt;H$30,F35-H$30,F35+24-H$30)</f>
        <v>0.09076388888888887</v>
      </c>
      <c r="H35" s="25">
        <f>HOUR(G35)*60*60+MINUTE(G35)*60+SECOND(G35)</f>
        <v>7842</v>
      </c>
      <c r="I35" s="42">
        <v>0.989</v>
      </c>
      <c r="J35" s="25">
        <f>H35*I35</f>
        <v>7755.738</v>
      </c>
      <c r="K35" s="26">
        <f t="shared" si="14"/>
        <v>3</v>
      </c>
      <c r="L35" s="26">
        <f t="shared" si="14"/>
        <v>3</v>
      </c>
      <c r="M35" s="25">
        <f>H35*I35</f>
        <v>7755.738</v>
      </c>
      <c r="N35" s="26">
        <f t="shared" si="15"/>
        <v>3</v>
      </c>
      <c r="O35" s="26">
        <f t="shared" si="15"/>
        <v>3</v>
      </c>
      <c r="P35" s="62">
        <f t="shared" si="16"/>
        <v>3</v>
      </c>
    </row>
    <row r="36" spans="1:16" ht="12" customHeight="1">
      <c r="A36" s="7"/>
      <c r="B36" s="46">
        <v>542</v>
      </c>
      <c r="C36" s="39" t="s">
        <v>101</v>
      </c>
      <c r="D36" s="40" t="s">
        <v>102</v>
      </c>
      <c r="E36" s="40" t="s">
        <v>103</v>
      </c>
      <c r="F36" s="23">
        <v>0.5507986111111111</v>
      </c>
      <c r="G36" s="24">
        <f>IF(F36&gt;H$30,F36-H$30,F36+24-H$30)</f>
        <v>0.11329861111111106</v>
      </c>
      <c r="H36" s="25">
        <f>HOUR(G36)*60*60+MINUTE(G36)*60+SECOND(G36)</f>
        <v>9789</v>
      </c>
      <c r="I36" s="42">
        <v>0.986</v>
      </c>
      <c r="J36" s="25">
        <f>H36*I36</f>
        <v>9651.954</v>
      </c>
      <c r="K36" s="26">
        <f t="shared" si="14"/>
        <v>4</v>
      </c>
      <c r="L36" s="26">
        <f t="shared" si="14"/>
        <v>4</v>
      </c>
      <c r="M36" s="25">
        <f>H36*I36</f>
        <v>9651.954</v>
      </c>
      <c r="N36" s="26">
        <f t="shared" si="15"/>
        <v>4</v>
      </c>
      <c r="O36" s="26">
        <f t="shared" si="15"/>
        <v>4</v>
      </c>
      <c r="P36" s="62">
        <f t="shared" si="16"/>
        <v>4</v>
      </c>
    </row>
    <row r="37" spans="1:16" ht="12" customHeight="1">
      <c r="A37" s="7"/>
      <c r="B37" s="46">
        <v>2030</v>
      </c>
      <c r="C37" s="39" t="s">
        <v>49</v>
      </c>
      <c r="D37" s="40" t="s">
        <v>50</v>
      </c>
      <c r="E37" s="40" t="s">
        <v>51</v>
      </c>
      <c r="F37" s="23" t="s">
        <v>119</v>
      </c>
      <c r="G37" s="24"/>
      <c r="H37" s="25"/>
      <c r="I37" s="42">
        <v>1</v>
      </c>
      <c r="J37" s="25" t="s">
        <v>119</v>
      </c>
      <c r="K37" s="26"/>
      <c r="L37" s="26">
        <v>7</v>
      </c>
      <c r="M37" s="25" t="s">
        <v>119</v>
      </c>
      <c r="N37" s="26"/>
      <c r="O37" s="26">
        <v>7</v>
      </c>
      <c r="P37" s="62">
        <f t="shared" si="16"/>
        <v>7</v>
      </c>
    </row>
    <row r="38" spans="1:16" ht="12" customHeight="1">
      <c r="A38" s="7"/>
      <c r="B38" s="46">
        <v>1344</v>
      </c>
      <c r="C38" s="39" t="s">
        <v>47</v>
      </c>
      <c r="D38" s="40" t="s">
        <v>60</v>
      </c>
      <c r="E38" s="40" t="s">
        <v>48</v>
      </c>
      <c r="F38" s="23" t="s">
        <v>119</v>
      </c>
      <c r="G38" s="24"/>
      <c r="H38" s="25"/>
      <c r="I38" s="42">
        <v>1</v>
      </c>
      <c r="J38" s="25" t="s">
        <v>119</v>
      </c>
      <c r="K38" s="26"/>
      <c r="L38" s="26">
        <v>7</v>
      </c>
      <c r="M38" s="25" t="s">
        <v>119</v>
      </c>
      <c r="N38" s="26"/>
      <c r="O38" s="26">
        <v>7</v>
      </c>
      <c r="P38" s="62">
        <f t="shared" si="16"/>
        <v>7</v>
      </c>
    </row>
    <row r="39" spans="1:16" ht="12" customHeight="1">
      <c r="A39" s="7"/>
      <c r="B39" s="44">
        <v>456</v>
      </c>
      <c r="C39" s="45" t="s">
        <v>97</v>
      </c>
      <c r="D39" s="68" t="s">
        <v>60</v>
      </c>
      <c r="E39" s="68" t="s">
        <v>98</v>
      </c>
      <c r="F39" s="37" t="s">
        <v>124</v>
      </c>
      <c r="G39" s="24" t="s">
        <v>125</v>
      </c>
      <c r="H39" s="25" t="s">
        <v>125</v>
      </c>
      <c r="I39" s="65">
        <v>1.012</v>
      </c>
      <c r="J39" s="25" t="s">
        <v>124</v>
      </c>
      <c r="K39" s="26" t="s">
        <v>125</v>
      </c>
      <c r="L39" s="26">
        <v>8</v>
      </c>
      <c r="M39" s="25" t="s">
        <v>124</v>
      </c>
      <c r="N39" s="26" t="s">
        <v>125</v>
      </c>
      <c r="O39" s="26">
        <v>8</v>
      </c>
      <c r="P39" s="62">
        <f t="shared" si="16"/>
        <v>8</v>
      </c>
    </row>
    <row r="40" spans="1:16" ht="15" customHeight="1">
      <c r="A40" s="4" t="s">
        <v>29</v>
      </c>
      <c r="B40" s="27"/>
      <c r="C40" s="5"/>
      <c r="D40" s="5"/>
      <c r="E40" s="5"/>
      <c r="F40" s="5"/>
      <c r="G40" s="9" t="s">
        <v>1</v>
      </c>
      <c r="H40" s="10">
        <v>0.4444444444444444</v>
      </c>
      <c r="I40" s="11"/>
      <c r="J40" s="12"/>
      <c r="K40" s="13"/>
      <c r="L40" s="5"/>
      <c r="M40" s="13"/>
      <c r="N40" s="13"/>
      <c r="O40" s="5"/>
      <c r="P40" s="59"/>
    </row>
    <row r="41" spans="1:16" ht="12" customHeight="1">
      <c r="A41" s="7"/>
      <c r="B41" s="14" t="s">
        <v>2</v>
      </c>
      <c r="C41" s="73" t="s">
        <v>3</v>
      </c>
      <c r="D41" s="73" t="s">
        <v>4</v>
      </c>
      <c r="E41" s="73" t="s">
        <v>5</v>
      </c>
      <c r="F41" s="15" t="s">
        <v>6</v>
      </c>
      <c r="G41" s="16" t="s">
        <v>7</v>
      </c>
      <c r="H41" s="17" t="s">
        <v>7</v>
      </c>
      <c r="I41" s="75" t="s">
        <v>8</v>
      </c>
      <c r="J41" s="33" t="s">
        <v>9</v>
      </c>
      <c r="K41" s="34"/>
      <c r="L41" s="35"/>
      <c r="M41" s="33" t="s">
        <v>10</v>
      </c>
      <c r="N41" s="34"/>
      <c r="O41" s="35"/>
      <c r="P41" s="60" t="s">
        <v>30</v>
      </c>
    </row>
    <row r="42" spans="1:16" ht="12" customHeight="1">
      <c r="A42" s="7"/>
      <c r="B42" s="18" t="s">
        <v>11</v>
      </c>
      <c r="C42" s="74"/>
      <c r="D42" s="74"/>
      <c r="E42" s="74"/>
      <c r="F42" s="19" t="s">
        <v>12</v>
      </c>
      <c r="G42" s="19" t="s">
        <v>13</v>
      </c>
      <c r="H42" s="20" t="s">
        <v>13</v>
      </c>
      <c r="I42" s="76"/>
      <c r="J42" s="21" t="s">
        <v>14</v>
      </c>
      <c r="K42" s="21" t="s">
        <v>15</v>
      </c>
      <c r="L42" s="22" t="s">
        <v>16</v>
      </c>
      <c r="M42" s="21" t="s">
        <v>14</v>
      </c>
      <c r="N42" s="21" t="s">
        <v>15</v>
      </c>
      <c r="O42" s="22" t="s">
        <v>16</v>
      </c>
      <c r="P42" s="61" t="s">
        <v>17</v>
      </c>
    </row>
    <row r="43" spans="1:16" ht="12" customHeight="1">
      <c r="A43" s="7"/>
      <c r="B43" s="38">
        <v>351</v>
      </c>
      <c r="C43" s="39" t="s">
        <v>110</v>
      </c>
      <c r="D43" s="39" t="s">
        <v>18</v>
      </c>
      <c r="E43" s="40" t="s">
        <v>35</v>
      </c>
      <c r="F43" s="23">
        <v>0.5067013888888888</v>
      </c>
      <c r="G43" s="24">
        <f aca="true" t="shared" si="17" ref="G43:G48">IF(F43&gt;H$40,F43-H$40,F43+24-H$40)</f>
        <v>0.062256944444444406</v>
      </c>
      <c r="H43" s="25">
        <f aca="true" t="shared" si="18" ref="H43:H48">HOUR(G43)*60*60+MINUTE(G43)*60+SECOND(G43)</f>
        <v>5379</v>
      </c>
      <c r="I43" s="66">
        <v>0.905</v>
      </c>
      <c r="J43" s="25">
        <f aca="true" t="shared" si="19" ref="J43:J48">H43*I43</f>
        <v>4867.995</v>
      </c>
      <c r="K43" s="26">
        <f aca="true" t="shared" si="20" ref="K43:L48">RANK(J43,J$43:J$48,1)</f>
        <v>1</v>
      </c>
      <c r="L43" s="26">
        <f t="shared" si="20"/>
        <v>1</v>
      </c>
      <c r="M43" s="25">
        <f aca="true" t="shared" si="21" ref="M43:M48">H43*I43</f>
        <v>4867.995</v>
      </c>
      <c r="N43" s="26">
        <f aca="true" t="shared" si="22" ref="N43:O48">RANK(M43,M$43:M$48,1)</f>
        <v>1</v>
      </c>
      <c r="O43" s="26">
        <f t="shared" si="22"/>
        <v>1</v>
      </c>
      <c r="P43" s="62">
        <f aca="true" t="shared" si="23" ref="P43:P48">O43*1</f>
        <v>1</v>
      </c>
    </row>
    <row r="44" spans="1:16" ht="12" customHeight="1">
      <c r="A44" s="7"/>
      <c r="B44" s="38">
        <v>376</v>
      </c>
      <c r="C44" s="39" t="s">
        <v>111</v>
      </c>
      <c r="D44" s="47" t="s">
        <v>112</v>
      </c>
      <c r="E44" s="40" t="s">
        <v>113</v>
      </c>
      <c r="F44" s="23">
        <v>0.508599537037037</v>
      </c>
      <c r="G44" s="24">
        <f t="shared" si="17"/>
        <v>0.06415509259259256</v>
      </c>
      <c r="H44" s="25">
        <f t="shared" si="18"/>
        <v>5543</v>
      </c>
      <c r="I44" s="54">
        <v>0.882</v>
      </c>
      <c r="J44" s="25">
        <f t="shared" si="19"/>
        <v>4888.926</v>
      </c>
      <c r="K44" s="26">
        <f t="shared" si="20"/>
        <v>2</v>
      </c>
      <c r="L44" s="26">
        <f t="shared" si="20"/>
        <v>2</v>
      </c>
      <c r="M44" s="25">
        <f t="shared" si="21"/>
        <v>4888.926</v>
      </c>
      <c r="N44" s="26">
        <f t="shared" si="22"/>
        <v>2</v>
      </c>
      <c r="O44" s="26">
        <f t="shared" si="22"/>
        <v>2</v>
      </c>
      <c r="P44" s="62">
        <f t="shared" si="23"/>
        <v>2</v>
      </c>
    </row>
    <row r="45" spans="1:16" ht="12" customHeight="1">
      <c r="A45" s="7"/>
      <c r="B45" s="69">
        <v>801</v>
      </c>
      <c r="C45" s="40" t="s">
        <v>55</v>
      </c>
      <c r="D45" s="49" t="s">
        <v>105</v>
      </c>
      <c r="E45" s="40" t="s">
        <v>106</v>
      </c>
      <c r="F45" s="23">
        <v>0.503912037037037</v>
      </c>
      <c r="G45" s="24">
        <f t="shared" si="17"/>
        <v>0.0594675925925926</v>
      </c>
      <c r="H45" s="25">
        <f t="shared" si="18"/>
        <v>5138</v>
      </c>
      <c r="I45" s="55">
        <v>0.955</v>
      </c>
      <c r="J45" s="25">
        <f t="shared" si="19"/>
        <v>4906.79</v>
      </c>
      <c r="K45" s="26">
        <f t="shared" si="20"/>
        <v>3</v>
      </c>
      <c r="L45" s="26">
        <f t="shared" si="20"/>
        <v>3</v>
      </c>
      <c r="M45" s="25">
        <f t="shared" si="21"/>
        <v>4906.79</v>
      </c>
      <c r="N45" s="26">
        <f t="shared" si="22"/>
        <v>3</v>
      </c>
      <c r="O45" s="26">
        <f t="shared" si="22"/>
        <v>3</v>
      </c>
      <c r="P45" s="62">
        <f t="shared" si="23"/>
        <v>3</v>
      </c>
    </row>
    <row r="46" spans="1:16" ht="12" customHeight="1">
      <c r="A46" s="7"/>
      <c r="B46" s="70">
        <v>5051</v>
      </c>
      <c r="C46" s="48" t="s">
        <v>107</v>
      </c>
      <c r="D46" s="70" t="s">
        <v>108</v>
      </c>
      <c r="E46" s="48" t="s">
        <v>109</v>
      </c>
      <c r="F46" s="23">
        <v>0.5078587962962963</v>
      </c>
      <c r="G46" s="24">
        <f t="shared" si="17"/>
        <v>0.06341435185185185</v>
      </c>
      <c r="H46" s="25">
        <f t="shared" si="18"/>
        <v>5479</v>
      </c>
      <c r="I46" s="56">
        <v>0.927</v>
      </c>
      <c r="J46" s="25">
        <f t="shared" si="19"/>
        <v>5079.033</v>
      </c>
      <c r="K46" s="26">
        <f t="shared" si="20"/>
        <v>4</v>
      </c>
      <c r="L46" s="26">
        <f t="shared" si="20"/>
        <v>4</v>
      </c>
      <c r="M46" s="25">
        <f t="shared" si="21"/>
        <v>5079.033</v>
      </c>
      <c r="N46" s="26">
        <f t="shared" si="22"/>
        <v>4</v>
      </c>
      <c r="O46" s="26">
        <f t="shared" si="22"/>
        <v>4</v>
      </c>
      <c r="P46" s="62">
        <f t="shared" si="23"/>
        <v>4</v>
      </c>
    </row>
    <row r="47" spans="1:16" ht="12" customHeight="1">
      <c r="A47" s="7"/>
      <c r="B47" s="50">
        <v>773</v>
      </c>
      <c r="C47" s="40" t="s">
        <v>104</v>
      </c>
      <c r="D47" s="71" t="s">
        <v>82</v>
      </c>
      <c r="E47" s="40" t="s">
        <v>54</v>
      </c>
      <c r="F47" s="23">
        <v>0.5084143518518519</v>
      </c>
      <c r="G47" s="24">
        <f t="shared" si="17"/>
        <v>0.06396990740740749</v>
      </c>
      <c r="H47" s="25">
        <f t="shared" si="18"/>
        <v>5527</v>
      </c>
      <c r="I47" s="72">
        <v>0.96</v>
      </c>
      <c r="J47" s="25">
        <f t="shared" si="19"/>
        <v>5305.92</v>
      </c>
      <c r="K47" s="26">
        <f t="shared" si="20"/>
        <v>5</v>
      </c>
      <c r="L47" s="26">
        <f t="shared" si="20"/>
        <v>5</v>
      </c>
      <c r="M47" s="25">
        <f t="shared" si="21"/>
        <v>5305.92</v>
      </c>
      <c r="N47" s="26">
        <f t="shared" si="22"/>
        <v>5</v>
      </c>
      <c r="O47" s="26">
        <f t="shared" si="22"/>
        <v>5</v>
      </c>
      <c r="P47" s="62">
        <f t="shared" si="23"/>
        <v>5</v>
      </c>
    </row>
    <row r="48" spans="1:16" ht="12" customHeight="1">
      <c r="A48" s="7"/>
      <c r="B48" s="30">
        <v>4044</v>
      </c>
      <c r="C48" s="41" t="s">
        <v>114</v>
      </c>
      <c r="D48" s="51" t="s">
        <v>31</v>
      </c>
      <c r="E48" s="41" t="s">
        <v>32</v>
      </c>
      <c r="F48" s="37">
        <v>0.5198842592592593</v>
      </c>
      <c r="G48" s="24">
        <f t="shared" si="17"/>
        <v>0.07543981481481488</v>
      </c>
      <c r="H48" s="25">
        <f t="shared" si="18"/>
        <v>6518</v>
      </c>
      <c r="I48" s="57">
        <v>0.868</v>
      </c>
      <c r="J48" s="25">
        <f t="shared" si="19"/>
        <v>5657.624</v>
      </c>
      <c r="K48" s="26">
        <f t="shared" si="20"/>
        <v>6</v>
      </c>
      <c r="L48" s="26">
        <f t="shared" si="20"/>
        <v>6</v>
      </c>
      <c r="M48" s="25">
        <f t="shared" si="21"/>
        <v>5657.624</v>
      </c>
      <c r="N48" s="26">
        <f t="shared" si="22"/>
        <v>6</v>
      </c>
      <c r="O48" s="26">
        <f t="shared" si="22"/>
        <v>6</v>
      </c>
      <c r="P48" s="62">
        <f t="shared" si="23"/>
        <v>6</v>
      </c>
    </row>
    <row r="49" spans="1:16" ht="15" customHeight="1">
      <c r="A49" s="4" t="s">
        <v>117</v>
      </c>
      <c r="B49" s="7"/>
      <c r="C49" s="5"/>
      <c r="D49" s="5"/>
      <c r="E49" s="5"/>
      <c r="F49" s="5"/>
      <c r="G49" s="9" t="s">
        <v>1</v>
      </c>
      <c r="H49" s="10">
        <v>0.4444444444444444</v>
      </c>
      <c r="I49" s="11"/>
      <c r="J49" s="12"/>
      <c r="K49" s="13"/>
      <c r="L49" s="5"/>
      <c r="M49" s="13"/>
      <c r="N49" s="13"/>
      <c r="O49" s="5"/>
      <c r="P49" s="59"/>
    </row>
    <row r="50" spans="1:16" ht="12" customHeight="1">
      <c r="A50" s="7"/>
      <c r="B50" s="14" t="s">
        <v>2</v>
      </c>
      <c r="C50" s="73" t="s">
        <v>3</v>
      </c>
      <c r="D50" s="73" t="s">
        <v>4</v>
      </c>
      <c r="E50" s="73" t="s">
        <v>5</v>
      </c>
      <c r="F50" s="15" t="s">
        <v>6</v>
      </c>
      <c r="G50" s="16" t="s">
        <v>7</v>
      </c>
      <c r="H50" s="17" t="s">
        <v>7</v>
      </c>
      <c r="I50" s="75" t="s">
        <v>96</v>
      </c>
      <c r="J50" s="33" t="s">
        <v>9</v>
      </c>
      <c r="K50" s="34"/>
      <c r="L50" s="35"/>
      <c r="M50" s="33" t="s">
        <v>10</v>
      </c>
      <c r="N50" s="34"/>
      <c r="O50" s="35"/>
      <c r="P50" s="60" t="s">
        <v>30</v>
      </c>
    </row>
    <row r="51" spans="1:16" ht="12" customHeight="1">
      <c r="A51" s="7"/>
      <c r="B51" s="18" t="s">
        <v>11</v>
      </c>
      <c r="C51" s="74"/>
      <c r="D51" s="74"/>
      <c r="E51" s="74"/>
      <c r="F51" s="19" t="s">
        <v>12</v>
      </c>
      <c r="G51" s="19" t="s">
        <v>13</v>
      </c>
      <c r="H51" s="20" t="s">
        <v>13</v>
      </c>
      <c r="I51" s="76"/>
      <c r="J51" s="21" t="s">
        <v>14</v>
      </c>
      <c r="K51" s="21" t="s">
        <v>15</v>
      </c>
      <c r="L51" s="22" t="s">
        <v>16</v>
      </c>
      <c r="M51" s="21" t="s">
        <v>14</v>
      </c>
      <c r="N51" s="21" t="s">
        <v>15</v>
      </c>
      <c r="O51" s="22" t="s">
        <v>16</v>
      </c>
      <c r="P51" s="61" t="s">
        <v>17</v>
      </c>
    </row>
    <row r="52" spans="1:16" ht="12" customHeight="1">
      <c r="A52" s="7"/>
      <c r="B52" s="30"/>
      <c r="C52" s="41" t="s">
        <v>115</v>
      </c>
      <c r="D52" s="52" t="s">
        <v>82</v>
      </c>
      <c r="E52" s="41" t="s">
        <v>116</v>
      </c>
      <c r="F52" s="37">
        <v>0.5125925925925926</v>
      </c>
      <c r="G52" s="24">
        <f>IF(F52&gt;H$49,F52-H$49,F52+24-H$49)</f>
        <v>0.06814814814814818</v>
      </c>
      <c r="H52" s="25">
        <f>HOUR(G52)*60*60+MINUTE(G52)*60+SECOND(G52)</f>
        <v>5888</v>
      </c>
      <c r="I52" s="31">
        <v>1.07</v>
      </c>
      <c r="J52" s="25">
        <f>H52*I52</f>
        <v>6300.160000000001</v>
      </c>
      <c r="K52" s="26">
        <f>RANK(J52,J$52:J$52,1)</f>
        <v>1</v>
      </c>
      <c r="L52" s="26">
        <f>RANK(K52,K$52:K$52,1)</f>
        <v>1</v>
      </c>
      <c r="M52" s="25">
        <f>H52*I52</f>
        <v>6300.160000000001</v>
      </c>
      <c r="N52" s="26">
        <f>RANK(M52,M$52:M$52,1)</f>
        <v>1</v>
      </c>
      <c r="O52" s="26">
        <f>RANK(N52,N$52:N$52,1)</f>
        <v>1</v>
      </c>
      <c r="P52" s="62">
        <f>O52*1</f>
        <v>1</v>
      </c>
    </row>
    <row r="53" spans="2:13" ht="13.5" customHeight="1">
      <c r="B53" s="2"/>
      <c r="C53" s="53" t="s">
        <v>118</v>
      </c>
      <c r="M53" s="3"/>
    </row>
    <row r="54" spans="3:13" ht="12" customHeight="1">
      <c r="C54"/>
      <c r="M54" s="3" t="s">
        <v>28</v>
      </c>
    </row>
    <row r="55" spans="4:13" ht="12.75">
      <c r="D55" s="1" t="s">
        <v>56</v>
      </c>
      <c r="M55" s="3" t="s">
        <v>126</v>
      </c>
    </row>
    <row r="59" ht="12.75">
      <c r="C59" s="4"/>
    </row>
  </sheetData>
  <mergeCells count="20">
    <mergeCell ref="I4:I5"/>
    <mergeCell ref="D31:D32"/>
    <mergeCell ref="E31:E32"/>
    <mergeCell ref="C4:C5"/>
    <mergeCell ref="D4:D5"/>
    <mergeCell ref="E4:E5"/>
    <mergeCell ref="I31:I32"/>
    <mergeCell ref="I22:I23"/>
    <mergeCell ref="C22:C23"/>
    <mergeCell ref="D22:D23"/>
    <mergeCell ref="I41:I42"/>
    <mergeCell ref="C50:C51"/>
    <mergeCell ref="D50:D51"/>
    <mergeCell ref="E50:E51"/>
    <mergeCell ref="I50:I51"/>
    <mergeCell ref="E22:E23"/>
    <mergeCell ref="C31:C32"/>
    <mergeCell ref="C41:C42"/>
    <mergeCell ref="D41:D42"/>
    <mergeCell ref="E41:E42"/>
  </mergeCells>
  <printOptions/>
  <pageMargins left="0.5511811023622047" right="0" top="0.1968503937007874" bottom="0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2013-11-22T15:47:36Z</cp:lastPrinted>
  <dcterms:created xsi:type="dcterms:W3CDTF">2000-09-21T17:28:16Z</dcterms:created>
  <dcterms:modified xsi:type="dcterms:W3CDTF">2013-11-23T13:18:07Z</dcterms:modified>
  <cp:category/>
  <cp:version/>
  <cp:contentType/>
  <cp:contentStatus/>
</cp:coreProperties>
</file>