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46" windowWidth="15210" windowHeight="11070" tabRatio="623" activeTab="0"/>
  </bookViews>
  <sheets>
    <sheet name="Yarış " sheetId="1" r:id="rId1"/>
  </sheets>
  <definedNames/>
  <calcPr fullCalcOnLoad="1"/>
</workbook>
</file>

<file path=xl/comments1.xml><?xml version="1.0" encoding="utf-8"?>
<comments xmlns="http://schemas.openxmlformats.org/spreadsheetml/2006/main">
  <authors>
    <author>Cahit</author>
  </authors>
  <commentList>
    <comment ref="A16" authorId="0">
      <text>
        <r>
          <rPr>
            <b/>
            <sz val="8"/>
            <rFont val="Tahoma"/>
            <family val="0"/>
          </rPr>
          <t>Cahit: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<sst xmlns="http://schemas.openxmlformats.org/spreadsheetml/2006/main" count="82" uniqueCount="54">
  <si>
    <t>Finiş</t>
  </si>
  <si>
    <t>Geçen</t>
  </si>
  <si>
    <t>TCC</t>
  </si>
  <si>
    <t>GEÇİCİ SONUÇ</t>
  </si>
  <si>
    <t>SONUÇ</t>
  </si>
  <si>
    <t>Saati</t>
  </si>
  <si>
    <t>Süre</t>
  </si>
  <si>
    <t>Düz. Süre</t>
  </si>
  <si>
    <t>Sıra</t>
  </si>
  <si>
    <t>Puan</t>
  </si>
  <si>
    <t>Start Saati :</t>
  </si>
  <si>
    <t>YARIŞ SEKRETERLİĞİ</t>
  </si>
  <si>
    <t xml:space="preserve">TEKNE TİPİ </t>
  </si>
  <si>
    <t>TEKNE ADI</t>
  </si>
  <si>
    <t>YELKEN</t>
  </si>
  <si>
    <t>NO</t>
  </si>
  <si>
    <t>FARR 30</t>
  </si>
  <si>
    <t>SORUMLU KİŞİi/ EKİP</t>
  </si>
  <si>
    <t>PUANI</t>
  </si>
  <si>
    <t>YARIŞ KURULU BAŞKANI</t>
  </si>
  <si>
    <t>CAPRICORN</t>
  </si>
  <si>
    <t>FIRST 35</t>
  </si>
  <si>
    <t>FARR 40</t>
  </si>
  <si>
    <t>IRC A (SARI) (TCC 1,050 ve üzeri)</t>
  </si>
  <si>
    <t>GBR186N</t>
  </si>
  <si>
    <t>VOLVO CARS - KEYFİM 3 BUÇUK</t>
  </si>
  <si>
    <t>KEYİF</t>
  </si>
  <si>
    <t>SUN FAST 3200</t>
  </si>
  <si>
    <t>QUATTRO</t>
  </si>
  <si>
    <t>FIRST 30</t>
  </si>
  <si>
    <t>YARIŞ</t>
  </si>
  <si>
    <t>TAYK</t>
  </si>
  <si>
    <t>IRC B (YEŞİL) - [TCC 1,049 ve altı]</t>
  </si>
  <si>
    <t>MDK DUO-II YAT YARIŞI</t>
  </si>
  <si>
    <t>17 AĞUSTOS 2013 CUMARTESİ</t>
  </si>
  <si>
    <t>BORUSAN RACING -ÇILGIN SİGMA</t>
  </si>
  <si>
    <t>BORA GÜMÜŞDAL / UĞUR GÜL</t>
  </si>
  <si>
    <t>ŞEF HEDEF YELKEN</t>
  </si>
  <si>
    <t>SWEEDEN YACHTS 50</t>
  </si>
  <si>
    <t>LEVENT ÖZGEN / YİĞİT EROĞLU</t>
  </si>
  <si>
    <t>BAHÇEŞEHİR ÜNİV. - GOLDEN TOY</t>
  </si>
  <si>
    <t>İBRAHİM ÜNYELİ / ATEŞ ÇINAR</t>
  </si>
  <si>
    <t>FIRST 45f5</t>
  </si>
  <si>
    <t>ERDOĞAN SOYSAL / ŞENOL AYDOĞDU</t>
  </si>
  <si>
    <t>SELİM YAZICI / UĞUR KUŞCAN</t>
  </si>
  <si>
    <t>ATILGAN</t>
  </si>
  <si>
    <t>FIRST 36.7</t>
  </si>
  <si>
    <t>HÜSEYİN REMZİ ERİŞEN / ÖMER OZAN GÜNER</t>
  </si>
  <si>
    <t>MEHMET AKİF BALTA / BARIŞ KÜRŞAT</t>
  </si>
  <si>
    <t>BEKİR TOLGA TUNÇER / SANCAN ÇOKACAR</t>
  </si>
  <si>
    <t>JUMBO</t>
  </si>
  <si>
    <t>J80</t>
  </si>
  <si>
    <t>ŞÜKRÜ UZUNER / EMRE DERMAN</t>
  </si>
  <si>
    <t>17 AĞUSTOS 2013, Saat: 13:30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</si>
</sst>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0.000_ ;[Red]\-0.000\ "/>
    <numFmt numFmtId="178" formatCode="#,##0.0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</numFmts>
  <fonts count="17">
    <font>
      <sz val="10"/>
      <name val="Arial"/>
      <family val="0"/>
    </font>
    <font>
      <b/>
      <sz val="12"/>
      <name val="Arial Tur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Arial Tur"/>
      <family val="2"/>
    </font>
    <font>
      <sz val="9"/>
      <name val="Arial Tur"/>
      <family val="2"/>
    </font>
    <font>
      <b/>
      <sz val="14"/>
      <name val="Arial Tur"/>
      <family val="2"/>
    </font>
    <font>
      <sz val="12"/>
      <name val="Arial Tur"/>
      <family val="2"/>
    </font>
    <font>
      <b/>
      <sz val="11"/>
      <name val="Arial"/>
      <family val="2"/>
    </font>
    <font>
      <sz val="8"/>
      <name val="Arial Tur"/>
      <family val="2"/>
    </font>
    <font>
      <sz val="10"/>
      <name val="Arial Tur"/>
      <family val="2"/>
    </font>
    <font>
      <sz val="11"/>
      <name val="Arial Tur"/>
      <family val="2"/>
    </font>
    <font>
      <b/>
      <sz val="9"/>
      <name val="Arial Tur"/>
      <family val="2"/>
    </font>
    <font>
      <b/>
      <sz val="8"/>
      <name val="Arial Tu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73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  <protection locked="0"/>
    </xf>
    <xf numFmtId="172" fontId="9" fillId="0" borderId="1" xfId="0" applyNumberFormat="1" applyFont="1" applyBorder="1" applyAlignment="1">
      <alignment horizontal="center"/>
    </xf>
    <xf numFmtId="17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1" fontId="9" fillId="0" borderId="3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49" fontId="10" fillId="0" borderId="0" xfId="0" applyNumberFormat="1" applyFont="1" applyAlignment="1">
      <alignment horizontal="center"/>
    </xf>
    <xf numFmtId="21" fontId="5" fillId="0" borderId="0" xfId="0" applyNumberFormat="1" applyFont="1" applyBorder="1" applyAlignment="1" applyProtection="1">
      <alignment horizontal="center"/>
      <protection locked="0"/>
    </xf>
    <xf numFmtId="21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center"/>
    </xf>
    <xf numFmtId="175" fontId="9" fillId="0" borderId="0" xfId="0" applyNumberFormat="1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174" fontId="12" fillId="0" borderId="0" xfId="0" applyNumberFormat="1" applyFont="1" applyFill="1" applyBorder="1" applyAlignment="1" applyProtection="1">
      <alignment horizontal="center"/>
      <protection locked="0"/>
    </xf>
    <xf numFmtId="172" fontId="9" fillId="0" borderId="1" xfId="0" applyNumberFormat="1" applyFont="1" applyFill="1" applyBorder="1" applyAlignment="1">
      <alignment horizontal="center"/>
    </xf>
    <xf numFmtId="172" fontId="9" fillId="0" borderId="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6" fontId="10" fillId="0" borderId="1" xfId="0" applyNumberFormat="1" applyFont="1" applyFill="1" applyBorder="1" applyAlignment="1" applyProtection="1">
      <alignment horizontal="center"/>
      <protection locked="0"/>
    </xf>
    <xf numFmtId="21" fontId="10" fillId="0" borderId="3" xfId="0" applyNumberFormat="1" applyFont="1" applyBorder="1" applyAlignment="1" applyProtection="1">
      <alignment horizontal="center"/>
      <protection/>
    </xf>
    <xf numFmtId="1" fontId="10" fillId="0" borderId="3" xfId="0" applyNumberFormat="1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172" fontId="4" fillId="0" borderId="3" xfId="0" applyNumberFormat="1" applyFont="1" applyFill="1" applyBorder="1" applyAlignment="1">
      <alignment horizontal="center"/>
    </xf>
    <xf numFmtId="21" fontId="10" fillId="0" borderId="1" xfId="0" applyNumberFormat="1" applyFont="1" applyFill="1" applyBorder="1" applyAlignment="1" applyProtection="1">
      <alignment horizontal="center"/>
      <protection locked="0"/>
    </xf>
    <xf numFmtId="1" fontId="10" fillId="0" borderId="1" xfId="0" applyNumberFormat="1" applyFont="1" applyBorder="1" applyAlignment="1" applyProtection="1">
      <alignment horizontal="center"/>
      <protection/>
    </xf>
    <xf numFmtId="176" fontId="10" fillId="0" borderId="3" xfId="0" applyNumberFormat="1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174" fontId="4" fillId="0" borderId="3" xfId="0" applyNumberFormat="1" applyFont="1" applyFill="1" applyBorder="1" applyAlignment="1" applyProtection="1">
      <alignment horizontal="center"/>
      <protection locked="0"/>
    </xf>
    <xf numFmtId="174" fontId="4" fillId="2" borderId="3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3" fontId="13" fillId="0" borderId="1" xfId="0" applyNumberFormat="1" applyFont="1" applyFill="1" applyBorder="1" applyAlignment="1">
      <alignment horizontal="center" vertical="center"/>
    </xf>
    <xf numFmtId="173" fontId="13" fillId="0" borderId="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0" y="0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0" y="0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0" y="0"/>
          <a:ext cx="936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0" y="0"/>
          <a:ext cx="936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0" y="0"/>
          <a:ext cx="939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1" name="Text 5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0" y="0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01.05.1999   II. YARIŞ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0" y="0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0" y="0"/>
          <a:ext cx="936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0" y="0"/>
          <a:ext cx="936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0" y="0"/>
          <a:ext cx="939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7" name="Text 2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20" name="Text 2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504825</xdr:colOff>
      <xdr:row>0</xdr:row>
      <xdr:rowOff>0</xdr:rowOff>
    </xdr:to>
    <xdr:sp>
      <xdr:nvSpPr>
        <xdr:cNvPr id="22" name="Text 5"/>
        <xdr:cNvSpPr txBox="1">
          <a:spLocks noChangeArrowheads="1"/>
        </xdr:cNvSpPr>
      </xdr:nvSpPr>
      <xdr:spPr>
        <a:xfrm>
          <a:off x="0" y="0"/>
          <a:ext cx="11620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390525</xdr:colOff>
      <xdr:row>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0" y="0"/>
          <a:ext cx="1024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TYF / HEREKE - İZMİT YACHT YARIŞLARI
22.05.1999 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219075</xdr:colOff>
      <xdr:row>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0" y="0"/>
          <a:ext cx="10077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5" name="Text 3"/>
        <xdr:cNvSpPr txBox="1">
          <a:spLocks noChangeArrowheads="1"/>
        </xdr:cNvSpPr>
      </xdr:nvSpPr>
      <xdr:spPr>
        <a:xfrm>
          <a:off x="0" y="0"/>
          <a:ext cx="936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0" y="0"/>
          <a:ext cx="9363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0" y="0"/>
          <a:ext cx="939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609600</xdr:colOff>
      <xdr:row>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0" y="0"/>
          <a:ext cx="10467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609600</xdr:colOff>
      <xdr:row>0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0" y="0"/>
          <a:ext cx="10467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609600</xdr:colOff>
      <xdr:row>0</xdr:row>
      <xdr:rowOff>0</xdr:rowOff>
    </xdr:to>
    <xdr:sp>
      <xdr:nvSpPr>
        <xdr:cNvPr id="30" name="Text 5"/>
        <xdr:cNvSpPr txBox="1">
          <a:spLocks noChangeArrowheads="1"/>
        </xdr:cNvSpPr>
      </xdr:nvSpPr>
      <xdr:spPr>
        <a:xfrm>
          <a:off x="0" y="0"/>
          <a:ext cx="10467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571500</xdr:colOff>
      <xdr:row>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0" y="0"/>
          <a:ext cx="922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Tur"/>
              <a:ea typeface="Arial Tur"/>
              <a:cs typeface="Arial Tur"/>
            </a:rPr>
            <a:t>TAYK /  BAŞAK SİGORTA FAHİR ÇELİKBAŞ KUPASI YACHT YARIŞLARI
TROFE PUAN TABLOSU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0" y="0"/>
          <a:ext cx="865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YARIŞ  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0" y="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IRC - YARIŞ  GEZİ   
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0" y="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IRC -  GEZİ   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0" y="0"/>
          <a:ext cx="821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6" name="Text 2"/>
        <xdr:cNvSpPr txBox="1">
          <a:spLocks noChangeArrowheads="1"/>
        </xdr:cNvSpPr>
      </xdr:nvSpPr>
      <xdr:spPr>
        <a:xfrm>
          <a:off x="0" y="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Tur"/>
              <a:ea typeface="Arial Tur"/>
              <a:cs typeface="Arial Tur"/>
            </a:rPr>
            <a:t>TAYK /   YACHT YARIŞLARI
DESTEK  FORMÜL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0" y="0"/>
          <a:ext cx="1111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ROTA 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TARİH :  </a:t>
          </a:r>
          <a:r>
            <a:rPr lang="en-US" cap="none" sz="1200" b="0" i="0" u="none" baseline="0">
              <a:latin typeface="Arial Tur"/>
              <a:ea typeface="Arial Tur"/>
              <a:cs typeface="Arial Tur"/>
            </a:rPr>
            <a:t>.1998  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8" name="Text 5"/>
        <xdr:cNvSpPr txBox="1">
          <a:spLocks noChangeArrowheads="1"/>
        </xdr:cNvSpPr>
      </xdr:nvSpPr>
      <xdr:spPr>
        <a:xfrm>
          <a:off x="0" y="0"/>
          <a:ext cx="11115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*  Spinnaker kullanıldığından rating' i yüzde on arttırılmıştır.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28575</xdr:colOff>
      <xdr:row>19</xdr:row>
      <xdr:rowOff>0</xdr:rowOff>
    </xdr:to>
    <xdr:sp>
      <xdr:nvSpPr>
        <xdr:cNvPr id="39" name="TextBox 45"/>
        <xdr:cNvSpPr txBox="1">
          <a:spLocks noChangeArrowheads="1"/>
        </xdr:cNvSpPr>
      </xdr:nvSpPr>
      <xdr:spPr>
        <a:xfrm>
          <a:off x="0" y="5934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C1">
      <selection activeCell="G6" sqref="G6"/>
    </sheetView>
  </sheetViews>
  <sheetFormatPr defaultColWidth="9.140625" defaultRowHeight="12.75"/>
  <cols>
    <col min="1" max="1" width="8.140625" style="7" customWidth="1"/>
    <col min="2" max="2" width="29.28125" style="35" customWidth="1"/>
    <col min="3" max="3" width="19.28125" style="6" customWidth="1"/>
    <col min="4" max="4" width="39.140625" style="6" customWidth="1"/>
    <col min="5" max="5" width="9.140625" style="6" customWidth="1"/>
    <col min="6" max="6" width="9.57421875" style="7" customWidth="1"/>
    <col min="7" max="7" width="8.57421875" style="7" customWidth="1"/>
    <col min="8" max="8" width="6.7109375" style="39" customWidth="1"/>
    <col min="9" max="9" width="8.8515625" style="17" customWidth="1"/>
    <col min="10" max="10" width="4.28125" style="7" customWidth="1"/>
    <col min="11" max="11" width="4.8515625" style="18" customWidth="1"/>
    <col min="12" max="12" width="9.140625" style="17" customWidth="1"/>
    <col min="13" max="13" width="4.8515625" style="7" customWidth="1"/>
    <col min="14" max="14" width="4.8515625" style="18" customWidth="1"/>
    <col min="15" max="15" width="7.57421875" style="3" customWidth="1"/>
    <col min="16" max="16384" width="9.140625" style="7" customWidth="1"/>
  </cols>
  <sheetData>
    <row r="1" ht="18">
      <c r="E1" s="54" t="s">
        <v>31</v>
      </c>
    </row>
    <row r="2" spans="1:14" ht="18">
      <c r="A2" s="6"/>
      <c r="E2" s="55" t="s">
        <v>33</v>
      </c>
      <c r="F2" s="6"/>
      <c r="G2" s="6"/>
      <c r="H2" s="35"/>
      <c r="I2" s="6"/>
      <c r="J2" s="6"/>
      <c r="K2" s="6"/>
      <c r="L2" s="6"/>
      <c r="M2" s="6"/>
      <c r="N2" s="6"/>
    </row>
    <row r="3" spans="1:14" ht="18">
      <c r="A3" s="6"/>
      <c r="E3" s="56" t="s">
        <v>34</v>
      </c>
      <c r="F3" s="6"/>
      <c r="G3" s="6"/>
      <c r="H3" s="35"/>
      <c r="I3" s="6"/>
      <c r="J3" s="6"/>
      <c r="K3" s="6"/>
      <c r="L3" s="6"/>
      <c r="M3" s="6"/>
      <c r="N3" s="6"/>
    </row>
    <row r="4" spans="1:14" ht="21.75" customHeight="1">
      <c r="A4" s="6"/>
      <c r="D4" s="30"/>
      <c r="E4" s="22"/>
      <c r="F4" s="6"/>
      <c r="G4" s="6"/>
      <c r="H4" s="35"/>
      <c r="I4" s="6"/>
      <c r="J4" s="6"/>
      <c r="K4" s="6"/>
      <c r="L4" s="6"/>
      <c r="M4" s="6"/>
      <c r="N4" s="6"/>
    </row>
    <row r="5" spans="1:15" ht="24" customHeight="1">
      <c r="A5" s="29" t="s">
        <v>23</v>
      </c>
      <c r="B5" s="40"/>
      <c r="C5" s="4"/>
      <c r="D5" s="4"/>
      <c r="E5" s="4"/>
      <c r="F5" s="13" t="s">
        <v>10</v>
      </c>
      <c r="G5" s="27">
        <v>0.4166666666666667</v>
      </c>
      <c r="H5" s="36"/>
      <c r="I5" s="11"/>
      <c r="J5" s="12"/>
      <c r="K5" s="4"/>
      <c r="L5" s="12"/>
      <c r="M5" s="12"/>
      <c r="N5" s="4"/>
      <c r="O5" s="5"/>
    </row>
    <row r="6" spans="1:15" ht="15" customHeight="1">
      <c r="A6" s="1" t="s">
        <v>14</v>
      </c>
      <c r="B6" s="59" t="s">
        <v>13</v>
      </c>
      <c r="C6" s="59" t="s">
        <v>12</v>
      </c>
      <c r="D6" s="59" t="s">
        <v>17</v>
      </c>
      <c r="E6" s="1" t="s">
        <v>0</v>
      </c>
      <c r="F6" s="2" t="s">
        <v>1</v>
      </c>
      <c r="G6" s="14" t="s">
        <v>1</v>
      </c>
      <c r="H6" s="61" t="s">
        <v>2</v>
      </c>
      <c r="I6" s="63" t="s">
        <v>3</v>
      </c>
      <c r="J6" s="64"/>
      <c r="K6" s="65"/>
      <c r="L6" s="63" t="s">
        <v>4</v>
      </c>
      <c r="M6" s="64"/>
      <c r="N6" s="65"/>
      <c r="O6" s="33" t="s">
        <v>30</v>
      </c>
    </row>
    <row r="7" spans="1:15" ht="15" customHeight="1">
      <c r="A7" s="9" t="s">
        <v>15</v>
      </c>
      <c r="B7" s="60"/>
      <c r="C7" s="66"/>
      <c r="D7" s="67"/>
      <c r="E7" s="9" t="s">
        <v>5</v>
      </c>
      <c r="F7" s="9" t="s">
        <v>6</v>
      </c>
      <c r="G7" s="15" t="s">
        <v>6</v>
      </c>
      <c r="H7" s="62"/>
      <c r="I7" s="16" t="s">
        <v>7</v>
      </c>
      <c r="J7" s="16" t="s">
        <v>8</v>
      </c>
      <c r="K7" s="20" t="s">
        <v>9</v>
      </c>
      <c r="L7" s="16" t="s">
        <v>7</v>
      </c>
      <c r="M7" s="16" t="s">
        <v>8</v>
      </c>
      <c r="N7" s="20" t="s">
        <v>9</v>
      </c>
      <c r="O7" s="34" t="s">
        <v>18</v>
      </c>
    </row>
    <row r="8" spans="1:15" ht="24.75" customHeight="1">
      <c r="A8" s="42">
        <v>796</v>
      </c>
      <c r="B8" s="45" t="s">
        <v>37</v>
      </c>
      <c r="C8" s="43" t="s">
        <v>38</v>
      </c>
      <c r="D8" s="43" t="s">
        <v>39</v>
      </c>
      <c r="E8" s="51">
        <v>0.5286574074074074</v>
      </c>
      <c r="F8" s="47">
        <f>IF(E8&gt;G$5,E8-G$5,E8+24-G$5)</f>
        <v>0.11199074074074072</v>
      </c>
      <c r="G8" s="48">
        <f>HOUR(F8)*60*60+MINUTE(F8)*60+SECOND(F8)</f>
        <v>9676</v>
      </c>
      <c r="H8" s="58">
        <v>1.075</v>
      </c>
      <c r="I8" s="48">
        <f>G8*H8</f>
        <v>10401.699999999999</v>
      </c>
      <c r="J8" s="49">
        <f aca="true" t="shared" si="0" ref="J8:K10">RANK(I8,I$8:I$10,1)</f>
        <v>1</v>
      </c>
      <c r="K8" s="49">
        <f t="shared" si="0"/>
        <v>1</v>
      </c>
      <c r="L8" s="48">
        <f>G8*H8</f>
        <v>10401.699999999999</v>
      </c>
      <c r="M8" s="49">
        <f aca="true" t="shared" si="1" ref="M8:N10">RANK(L8,L$8:L$10,1)</f>
        <v>1</v>
      </c>
      <c r="N8" s="49">
        <f t="shared" si="1"/>
        <v>1</v>
      </c>
      <c r="O8" s="50">
        <f>N8*1</f>
        <v>1</v>
      </c>
    </row>
    <row r="9" spans="1:15" ht="24.75" customHeight="1">
      <c r="A9" s="42">
        <v>711</v>
      </c>
      <c r="B9" s="45" t="s">
        <v>40</v>
      </c>
      <c r="C9" s="43" t="s">
        <v>16</v>
      </c>
      <c r="D9" s="43" t="s">
        <v>41</v>
      </c>
      <c r="E9" s="46">
        <v>0.5419675925925925</v>
      </c>
      <c r="F9" s="47">
        <f>IF(E9&gt;G$5,E9-G$5,E9+24-G$5)</f>
        <v>0.12530092592592584</v>
      </c>
      <c r="G9" s="48">
        <f>HOUR(F9)*60*60+MINUTE(F9)*60+SECOND(F9)</f>
        <v>10826</v>
      </c>
      <c r="H9" s="58">
        <v>1.073</v>
      </c>
      <c r="I9" s="52">
        <f>G9*H9</f>
        <v>11616.297999999999</v>
      </c>
      <c r="J9" s="49">
        <f t="shared" si="0"/>
        <v>2</v>
      </c>
      <c r="K9" s="49">
        <f t="shared" si="0"/>
        <v>2</v>
      </c>
      <c r="L9" s="52">
        <f>G9*H9</f>
        <v>11616.297999999999</v>
      </c>
      <c r="M9" s="49">
        <f t="shared" si="1"/>
        <v>2</v>
      </c>
      <c r="N9" s="49">
        <f t="shared" si="1"/>
        <v>2</v>
      </c>
      <c r="O9" s="50">
        <f>N9*1</f>
        <v>2</v>
      </c>
    </row>
    <row r="10" spans="1:15" ht="24.75" customHeight="1">
      <c r="A10" s="42">
        <v>7400</v>
      </c>
      <c r="B10" s="45" t="s">
        <v>35</v>
      </c>
      <c r="C10" s="43" t="s">
        <v>22</v>
      </c>
      <c r="D10" s="43" t="s">
        <v>36</v>
      </c>
      <c r="E10" s="53">
        <v>0.5327314814814815</v>
      </c>
      <c r="F10" s="47">
        <f>IF(E10&gt;G$5,E10-G$5,E10+24-G$5)</f>
        <v>0.11606481481481484</v>
      </c>
      <c r="G10" s="48">
        <f>HOUR(F10)*60*60+MINUTE(F10)*60+SECOND(F10)</f>
        <v>10028</v>
      </c>
      <c r="H10" s="58">
        <v>1.167</v>
      </c>
      <c r="I10" s="48">
        <f>G10*H10</f>
        <v>11702.676</v>
      </c>
      <c r="J10" s="49">
        <f t="shared" si="0"/>
        <v>3</v>
      </c>
      <c r="K10" s="49">
        <f t="shared" si="0"/>
        <v>3</v>
      </c>
      <c r="L10" s="48">
        <f>G10*H10</f>
        <v>11702.676</v>
      </c>
      <c r="M10" s="49">
        <f t="shared" si="1"/>
        <v>3</v>
      </c>
      <c r="N10" s="49">
        <f t="shared" si="1"/>
        <v>3</v>
      </c>
      <c r="O10" s="50">
        <f>N10*1</f>
        <v>3</v>
      </c>
    </row>
    <row r="11" spans="1:15" ht="81" customHeight="1">
      <c r="A11" s="28"/>
      <c r="B11" s="41"/>
      <c r="C11" s="10"/>
      <c r="D11" s="10"/>
      <c r="E11" s="23"/>
      <c r="F11" s="24"/>
      <c r="G11" s="25"/>
      <c r="H11" s="37"/>
      <c r="I11" s="25"/>
      <c r="J11" s="21"/>
      <c r="K11" s="26"/>
      <c r="L11" s="25"/>
      <c r="M11" s="21"/>
      <c r="N11" s="26"/>
      <c r="O11" s="7"/>
    </row>
    <row r="12" spans="1:15" ht="28.5" customHeight="1">
      <c r="A12" s="29" t="s">
        <v>32</v>
      </c>
      <c r="B12" s="40"/>
      <c r="C12" s="4"/>
      <c r="D12" s="4"/>
      <c r="E12" s="4"/>
      <c r="F12" s="13" t="s">
        <v>10</v>
      </c>
      <c r="G12" s="27">
        <v>0.4166666666666667</v>
      </c>
      <c r="H12" s="36"/>
      <c r="I12" s="11"/>
      <c r="J12" s="12"/>
      <c r="K12" s="4"/>
      <c r="L12" s="12"/>
      <c r="M12" s="12"/>
      <c r="N12" s="4"/>
      <c r="O12" s="5"/>
    </row>
    <row r="13" spans="1:15" ht="15" customHeight="1">
      <c r="A13" s="1" t="s">
        <v>14</v>
      </c>
      <c r="B13" s="59" t="s">
        <v>13</v>
      </c>
      <c r="C13" s="59" t="s">
        <v>12</v>
      </c>
      <c r="D13" s="59" t="s">
        <v>17</v>
      </c>
      <c r="E13" s="1" t="s">
        <v>0</v>
      </c>
      <c r="F13" s="2" t="s">
        <v>1</v>
      </c>
      <c r="G13" s="14" t="s">
        <v>1</v>
      </c>
      <c r="H13" s="61" t="s">
        <v>2</v>
      </c>
      <c r="I13" s="63" t="s">
        <v>3</v>
      </c>
      <c r="J13" s="64"/>
      <c r="K13" s="65"/>
      <c r="L13" s="63" t="s">
        <v>4</v>
      </c>
      <c r="M13" s="64"/>
      <c r="N13" s="65"/>
      <c r="O13" s="33" t="s">
        <v>30</v>
      </c>
    </row>
    <row r="14" spans="1:15" ht="15" customHeight="1">
      <c r="A14" s="9" t="s">
        <v>15</v>
      </c>
      <c r="B14" s="60"/>
      <c r="C14" s="66"/>
      <c r="D14" s="67"/>
      <c r="E14" s="9" t="s">
        <v>5</v>
      </c>
      <c r="F14" s="9" t="s">
        <v>6</v>
      </c>
      <c r="G14" s="15" t="s">
        <v>6</v>
      </c>
      <c r="H14" s="62"/>
      <c r="I14" s="16" t="s">
        <v>7</v>
      </c>
      <c r="J14" s="16" t="s">
        <v>8</v>
      </c>
      <c r="K14" s="20" t="s">
        <v>9</v>
      </c>
      <c r="L14" s="16" t="s">
        <v>7</v>
      </c>
      <c r="M14" s="16" t="s">
        <v>8</v>
      </c>
      <c r="N14" s="20" t="s">
        <v>9</v>
      </c>
      <c r="O14" s="34" t="s">
        <v>18</v>
      </c>
    </row>
    <row r="15" spans="1:15" ht="24.75" customHeight="1">
      <c r="A15" s="42">
        <v>9995</v>
      </c>
      <c r="B15" s="44" t="s">
        <v>26</v>
      </c>
      <c r="C15" s="43" t="s">
        <v>27</v>
      </c>
      <c r="D15" s="43" t="s">
        <v>48</v>
      </c>
      <c r="E15" s="46">
        <v>0.5330787037037037</v>
      </c>
      <c r="F15" s="47">
        <f aca="true" t="shared" si="2" ref="F15:F20">IF(E15&gt;G$12,E15-G$12,E15+24-G$12)</f>
        <v>0.11641203703703701</v>
      </c>
      <c r="G15" s="48">
        <f aca="true" t="shared" si="3" ref="G15:G20">HOUR(F15)*60*60+MINUTE(F15)*60+SECOND(F15)</f>
        <v>10058</v>
      </c>
      <c r="H15" s="57">
        <v>1.002</v>
      </c>
      <c r="I15" s="48">
        <f aca="true" t="shared" si="4" ref="I15:I20">G15*H15</f>
        <v>10078.116</v>
      </c>
      <c r="J15" s="49">
        <f aca="true" t="shared" si="5" ref="J15:K20">RANK(I15,I$15:I$20,1)</f>
        <v>1</v>
      </c>
      <c r="K15" s="49">
        <f t="shared" si="5"/>
        <v>1</v>
      </c>
      <c r="L15" s="48">
        <f aca="true" t="shared" si="6" ref="L15:L20">G15*H15</f>
        <v>10078.116</v>
      </c>
      <c r="M15" s="49">
        <f aca="true" t="shared" si="7" ref="M15:N20">RANK(L15,L$15:L$20,1)</f>
        <v>1</v>
      </c>
      <c r="N15" s="49">
        <f t="shared" si="7"/>
        <v>1</v>
      </c>
      <c r="O15" s="50">
        <f aca="true" t="shared" si="8" ref="O15:O20">N15*1</f>
        <v>1</v>
      </c>
    </row>
    <row r="16" spans="1:15" ht="24.75" customHeight="1">
      <c r="A16" s="42">
        <v>355</v>
      </c>
      <c r="B16" s="44" t="s">
        <v>20</v>
      </c>
      <c r="C16" s="43" t="s">
        <v>42</v>
      </c>
      <c r="D16" s="43" t="s">
        <v>43</v>
      </c>
      <c r="E16" s="46">
        <v>0.5310879629629629</v>
      </c>
      <c r="F16" s="47">
        <f t="shared" si="2"/>
        <v>0.11442129629629622</v>
      </c>
      <c r="G16" s="48">
        <f t="shared" si="3"/>
        <v>9886</v>
      </c>
      <c r="H16" s="57">
        <v>1.033</v>
      </c>
      <c r="I16" s="48">
        <f t="shared" si="4"/>
        <v>10212.238</v>
      </c>
      <c r="J16" s="49">
        <f t="shared" si="5"/>
        <v>2</v>
      </c>
      <c r="K16" s="49">
        <f t="shared" si="5"/>
        <v>2</v>
      </c>
      <c r="L16" s="48">
        <f t="shared" si="6"/>
        <v>10212.238</v>
      </c>
      <c r="M16" s="49">
        <f t="shared" si="7"/>
        <v>2</v>
      </c>
      <c r="N16" s="49">
        <f t="shared" si="7"/>
        <v>2</v>
      </c>
      <c r="O16" s="50">
        <f t="shared" si="8"/>
        <v>2</v>
      </c>
    </row>
    <row r="17" spans="1:15" ht="24.75" customHeight="1">
      <c r="A17" s="42">
        <v>2150</v>
      </c>
      <c r="B17" s="44" t="s">
        <v>45</v>
      </c>
      <c r="C17" s="43" t="s">
        <v>46</v>
      </c>
      <c r="D17" s="43" t="s">
        <v>47</v>
      </c>
      <c r="E17" s="46">
        <v>0.5370717592592592</v>
      </c>
      <c r="F17" s="47">
        <f t="shared" si="2"/>
        <v>0.12040509259259252</v>
      </c>
      <c r="G17" s="48">
        <f t="shared" si="3"/>
        <v>10403</v>
      </c>
      <c r="H17" s="57">
        <v>1.01</v>
      </c>
      <c r="I17" s="48">
        <f t="shared" si="4"/>
        <v>10507.03</v>
      </c>
      <c r="J17" s="49">
        <f t="shared" si="5"/>
        <v>3</v>
      </c>
      <c r="K17" s="49">
        <f t="shared" si="5"/>
        <v>3</v>
      </c>
      <c r="L17" s="48">
        <f t="shared" si="6"/>
        <v>10507.03</v>
      </c>
      <c r="M17" s="49">
        <f t="shared" si="7"/>
        <v>3</v>
      </c>
      <c r="N17" s="49">
        <f t="shared" si="7"/>
        <v>3</v>
      </c>
      <c r="O17" s="50">
        <f t="shared" si="8"/>
        <v>3</v>
      </c>
    </row>
    <row r="18" spans="1:15" ht="24.75" customHeight="1">
      <c r="A18" s="42" t="s">
        <v>24</v>
      </c>
      <c r="B18" s="44" t="s">
        <v>25</v>
      </c>
      <c r="C18" s="43" t="s">
        <v>21</v>
      </c>
      <c r="D18" s="43" t="s">
        <v>44</v>
      </c>
      <c r="E18" s="46">
        <v>0.5378935185185185</v>
      </c>
      <c r="F18" s="47">
        <f t="shared" si="2"/>
        <v>0.12122685185185184</v>
      </c>
      <c r="G18" s="48">
        <f t="shared" si="3"/>
        <v>10474</v>
      </c>
      <c r="H18" s="57">
        <v>1.017</v>
      </c>
      <c r="I18" s="48">
        <f t="shared" si="4"/>
        <v>10652.057999999999</v>
      </c>
      <c r="J18" s="49">
        <f t="shared" si="5"/>
        <v>4</v>
      </c>
      <c r="K18" s="49">
        <f t="shared" si="5"/>
        <v>4</v>
      </c>
      <c r="L18" s="48">
        <f t="shared" si="6"/>
        <v>10652.057999999999</v>
      </c>
      <c r="M18" s="49">
        <f t="shared" si="7"/>
        <v>4</v>
      </c>
      <c r="N18" s="49">
        <f t="shared" si="7"/>
        <v>4</v>
      </c>
      <c r="O18" s="50">
        <f t="shared" si="8"/>
        <v>4</v>
      </c>
    </row>
    <row r="19" spans="1:15" ht="24.75" customHeight="1">
      <c r="A19" s="42">
        <v>801</v>
      </c>
      <c r="B19" s="44" t="s">
        <v>50</v>
      </c>
      <c r="C19" s="43" t="s">
        <v>51</v>
      </c>
      <c r="D19" s="43" t="s">
        <v>52</v>
      </c>
      <c r="E19" s="46">
        <v>0.5461921296296296</v>
      </c>
      <c r="F19" s="47">
        <f t="shared" si="2"/>
        <v>0.1295254629629629</v>
      </c>
      <c r="G19" s="48">
        <f t="shared" si="3"/>
        <v>11191</v>
      </c>
      <c r="H19" s="57">
        <v>0.955</v>
      </c>
      <c r="I19" s="48">
        <f t="shared" si="4"/>
        <v>10687.404999999999</v>
      </c>
      <c r="J19" s="49">
        <f t="shared" si="5"/>
        <v>5</v>
      </c>
      <c r="K19" s="49">
        <f t="shared" si="5"/>
        <v>5</v>
      </c>
      <c r="L19" s="48">
        <f t="shared" si="6"/>
        <v>10687.404999999999</v>
      </c>
      <c r="M19" s="49">
        <f t="shared" si="7"/>
        <v>5</v>
      </c>
      <c r="N19" s="49">
        <f t="shared" si="7"/>
        <v>5</v>
      </c>
      <c r="O19" s="50">
        <f t="shared" si="8"/>
        <v>5</v>
      </c>
    </row>
    <row r="20" spans="1:15" ht="24.75" customHeight="1">
      <c r="A20" s="42">
        <v>2030</v>
      </c>
      <c r="B20" s="44" t="s">
        <v>28</v>
      </c>
      <c r="C20" s="43" t="s">
        <v>29</v>
      </c>
      <c r="D20" s="43" t="s">
        <v>49</v>
      </c>
      <c r="E20" s="53">
        <v>0.54625</v>
      </c>
      <c r="F20" s="47">
        <f t="shared" si="2"/>
        <v>0.12958333333333333</v>
      </c>
      <c r="G20" s="48">
        <f t="shared" si="3"/>
        <v>11196</v>
      </c>
      <c r="H20" s="57">
        <v>1</v>
      </c>
      <c r="I20" s="48">
        <f t="shared" si="4"/>
        <v>11196</v>
      </c>
      <c r="J20" s="49">
        <f t="shared" si="5"/>
        <v>6</v>
      </c>
      <c r="K20" s="49">
        <f t="shared" si="5"/>
        <v>6</v>
      </c>
      <c r="L20" s="48">
        <f t="shared" si="6"/>
        <v>11196</v>
      </c>
      <c r="M20" s="49">
        <f t="shared" si="7"/>
        <v>6</v>
      </c>
      <c r="N20" s="49">
        <f t="shared" si="7"/>
        <v>6</v>
      </c>
      <c r="O20" s="50">
        <f t="shared" si="8"/>
        <v>6</v>
      </c>
    </row>
    <row r="21" spans="1:15" ht="11.25" customHeight="1">
      <c r="A21" s="32"/>
      <c r="B21" s="31"/>
      <c r="C21" s="3"/>
      <c r="D21" s="3"/>
      <c r="E21" s="3"/>
      <c r="F21" s="3"/>
      <c r="G21" s="3"/>
      <c r="H21" s="38"/>
      <c r="I21" s="3"/>
      <c r="K21" s="19"/>
      <c r="L21" s="3"/>
      <c r="M21" s="3"/>
      <c r="N21" s="19"/>
      <c r="O21" s="7"/>
    </row>
    <row r="22" spans="2:14" ht="12.75" customHeight="1">
      <c r="B22" s="39"/>
      <c r="C22" s="7"/>
      <c r="D22" s="7"/>
      <c r="E22" s="3"/>
      <c r="F22" s="3"/>
      <c r="G22" s="3"/>
      <c r="H22" s="38"/>
      <c r="I22" s="3"/>
      <c r="K22" s="3"/>
      <c r="L22" s="19"/>
      <c r="M22" s="3"/>
      <c r="N22" s="3"/>
    </row>
    <row r="23" spans="2:14" ht="12.75" customHeight="1">
      <c r="B23" s="39"/>
      <c r="C23" s="7"/>
      <c r="D23" s="7"/>
      <c r="E23" s="3"/>
      <c r="F23" s="3"/>
      <c r="G23" s="3"/>
      <c r="H23" s="38"/>
      <c r="I23" s="3"/>
      <c r="K23" s="3"/>
      <c r="L23" s="19"/>
      <c r="M23" s="3"/>
      <c r="N23" s="3"/>
    </row>
    <row r="24" spans="2:14" ht="12.75" customHeight="1">
      <c r="B24" s="39"/>
      <c r="C24" s="7"/>
      <c r="D24" s="7"/>
      <c r="E24" s="3"/>
      <c r="F24" s="3"/>
      <c r="G24" s="3"/>
      <c r="H24" s="38"/>
      <c r="I24" s="3"/>
      <c r="K24" s="3"/>
      <c r="L24" s="19"/>
      <c r="M24" s="3"/>
      <c r="N24" s="3"/>
    </row>
    <row r="25" spans="2:15" ht="12.75" customHeight="1">
      <c r="B25" s="38"/>
      <c r="C25" s="3"/>
      <c r="D25" s="3"/>
      <c r="E25" s="3"/>
      <c r="F25" s="3"/>
      <c r="G25" s="3"/>
      <c r="H25" s="38"/>
      <c r="I25" s="3"/>
      <c r="K25" s="19"/>
      <c r="L25" s="3"/>
      <c r="M25" s="3"/>
      <c r="N25" s="19"/>
      <c r="O25" s="7"/>
    </row>
    <row r="26" spans="2:15" ht="12.75">
      <c r="B26" s="38"/>
      <c r="C26" s="3"/>
      <c r="D26" s="3"/>
      <c r="E26" s="3"/>
      <c r="F26" s="3"/>
      <c r="G26" s="3"/>
      <c r="H26" s="38"/>
      <c r="I26" s="3"/>
      <c r="J26" s="3"/>
      <c r="K26" s="19"/>
      <c r="L26" s="3"/>
      <c r="M26" s="3"/>
      <c r="N26" s="19"/>
      <c r="O26" s="7"/>
    </row>
    <row r="27" spans="1:14" ht="12.75">
      <c r="A27" s="8" t="s">
        <v>19</v>
      </c>
      <c r="B27" s="38"/>
      <c r="C27" s="3"/>
      <c r="D27" s="3"/>
      <c r="E27" s="3"/>
      <c r="F27" s="3"/>
      <c r="G27" s="3"/>
      <c r="H27" s="38"/>
      <c r="I27" s="3"/>
      <c r="J27" s="8" t="s">
        <v>11</v>
      </c>
      <c r="K27" s="19"/>
      <c r="L27" s="3"/>
      <c r="M27" s="3"/>
      <c r="N27" s="19"/>
    </row>
    <row r="28" spans="1:14" ht="12.75">
      <c r="A28" s="3"/>
      <c r="B28" s="38"/>
      <c r="C28" s="3"/>
      <c r="D28" s="3"/>
      <c r="E28" s="3"/>
      <c r="F28" s="3"/>
      <c r="G28" s="3"/>
      <c r="H28" s="38"/>
      <c r="I28" s="3"/>
      <c r="K28" s="19"/>
      <c r="L28" s="3"/>
      <c r="M28" s="3"/>
      <c r="N28" s="19"/>
    </row>
    <row r="29" spans="1:14" ht="12.75">
      <c r="A29" s="3"/>
      <c r="B29" s="38"/>
      <c r="C29" s="3"/>
      <c r="D29" s="3"/>
      <c r="E29" s="3"/>
      <c r="F29" s="3"/>
      <c r="G29" s="3"/>
      <c r="H29" s="38"/>
      <c r="I29" s="3"/>
      <c r="J29" s="8" t="s">
        <v>53</v>
      </c>
      <c r="K29" s="19"/>
      <c r="L29" s="3"/>
      <c r="M29" s="3"/>
      <c r="N29" s="19"/>
    </row>
    <row r="30" spans="1:14" ht="12.75">
      <c r="A30" s="3"/>
      <c r="B30" s="38"/>
      <c r="C30" s="3"/>
      <c r="D30" s="3"/>
      <c r="E30" s="3"/>
      <c r="F30" s="3"/>
      <c r="G30" s="3"/>
      <c r="H30" s="38"/>
      <c r="I30" s="3"/>
      <c r="J30" s="3"/>
      <c r="K30" s="19"/>
      <c r="L30" s="3"/>
      <c r="M30" s="3"/>
      <c r="N30" s="19"/>
    </row>
    <row r="31" spans="1:14" ht="12.75">
      <c r="A31" s="3"/>
      <c r="B31" s="38"/>
      <c r="C31" s="3"/>
      <c r="D31" s="3"/>
      <c r="E31" s="3"/>
      <c r="F31" s="3"/>
      <c r="G31" s="3"/>
      <c r="H31" s="38"/>
      <c r="I31" s="3"/>
      <c r="J31" s="3"/>
      <c r="K31" s="19"/>
      <c r="L31" s="3"/>
      <c r="M31" s="3"/>
      <c r="N31" s="19"/>
    </row>
    <row r="32" spans="2:12" ht="12.75">
      <c r="B32" s="39"/>
      <c r="C32" s="7"/>
      <c r="D32" s="7"/>
      <c r="E32" s="7"/>
      <c r="I32" s="7"/>
      <c r="L32" s="7"/>
    </row>
    <row r="33" spans="2:12" ht="12.75">
      <c r="B33" s="39"/>
      <c r="C33" s="7"/>
      <c r="D33" s="7"/>
      <c r="E33" s="7"/>
      <c r="I33" s="7"/>
      <c r="L33" s="7"/>
    </row>
    <row r="34" spans="2:12" ht="12.75">
      <c r="B34" s="39"/>
      <c r="C34" s="7"/>
      <c r="D34" s="7"/>
      <c r="E34" s="7"/>
      <c r="I34" s="7"/>
      <c r="L34" s="7"/>
    </row>
  </sheetData>
  <mergeCells count="12">
    <mergeCell ref="L6:N6"/>
    <mergeCell ref="D6:D7"/>
    <mergeCell ref="C13:C14"/>
    <mergeCell ref="D13:D14"/>
    <mergeCell ref="L13:N13"/>
    <mergeCell ref="B13:B14"/>
    <mergeCell ref="H13:H14"/>
    <mergeCell ref="I13:K13"/>
    <mergeCell ref="C6:C7"/>
    <mergeCell ref="B6:B7"/>
    <mergeCell ref="H6:H7"/>
    <mergeCell ref="I6:K6"/>
  </mergeCells>
  <printOptions/>
  <pageMargins left="0.498031496" right="0" top="1.18110236220472" bottom="0" header="0" footer="0"/>
  <pageSetup horizontalDpi="300" verticalDpi="3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 KARA</dc:creator>
  <cp:keywords/>
  <dc:description/>
  <cp:lastModifiedBy>Sabri</cp:lastModifiedBy>
  <cp:lastPrinted>2013-08-17T08:09:15Z</cp:lastPrinted>
  <dcterms:created xsi:type="dcterms:W3CDTF">2000-09-21T17:28:16Z</dcterms:created>
  <dcterms:modified xsi:type="dcterms:W3CDTF">2013-08-19T07:26:14Z</dcterms:modified>
  <cp:category/>
  <cp:version/>
  <cp:contentType/>
  <cp:contentStatus/>
</cp:coreProperties>
</file>