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610" windowHeight="11640" tabRatio="623" activeTab="0"/>
  </bookViews>
  <sheets>
    <sheet name="yarış 1" sheetId="1" r:id="rId1"/>
    <sheet name="yarış 2" sheetId="2" r:id="rId2"/>
    <sheet name="Genel Sonuç" sheetId="3" r:id="rId3"/>
  </sheets>
  <definedNames/>
  <calcPr fullCalcOnLoad="1"/>
</workbook>
</file>

<file path=xl/sharedStrings.xml><?xml version="1.0" encoding="utf-8"?>
<sst xmlns="http://schemas.openxmlformats.org/spreadsheetml/2006/main" count="631" uniqueCount="136">
  <si>
    <t>Start Saati :</t>
  </si>
  <si>
    <t>YELKEN</t>
  </si>
  <si>
    <t>TEKNE ADI</t>
  </si>
  <si>
    <t xml:space="preserve">TEKNE TİPİ </t>
  </si>
  <si>
    <t>SAHİBİ / SORUMLU KİŞİ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</si>
  <si>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</si>
  <si>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</si>
  <si>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</si>
  <si>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</si>
  <si>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</si>
  <si>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</si>
  <si>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</si>
  <si>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</si>
  <si>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Düz. Süre</t>
  </si>
  <si>
    <t>Sıra</t>
  </si>
  <si>
    <t>Puan</t>
  </si>
  <si>
    <t>PUANI</t>
  </si>
  <si>
    <t>YARIŞ SEKRETERLİĞİ</t>
  </si>
  <si>
    <t>YARIŞ</t>
  </si>
  <si>
    <t>IRC II (YEŞİL) - TCC 1,069 - 1,020 arası</t>
  </si>
  <si>
    <t>IRC III (LACİVERT) - TCC 1,019 - 0,980 arası</t>
  </si>
  <si>
    <t>IRC IV (TURUNCU) -[TCC 0,979 ve altı</t>
  </si>
  <si>
    <t>YARIŞ KOMİTESİ BAŞKANI</t>
  </si>
  <si>
    <t>IRC 0 (BORDO) - TCC 1,140 ve üzeri</t>
  </si>
  <si>
    <t>IRC I (SARI) - TCC 1,139 - 1,070 arası</t>
  </si>
  <si>
    <t>BORUSAN RACING-ÇILGIN SİGMA</t>
  </si>
  <si>
    <t>FARR 40</t>
  </si>
  <si>
    <t>BÜLENT DEMİRCİOĞLU - K. ORHAN TÜKER</t>
  </si>
  <si>
    <t>DUE</t>
  </si>
  <si>
    <t>BOLT 37</t>
  </si>
  <si>
    <t>KEMAL FEYYAZ YÜZATLI</t>
  </si>
  <si>
    <t xml:space="preserve">FORD OTOSAN-FENERBAHÇE 2 </t>
  </si>
  <si>
    <t>FENERBAHÇE S.K. - OĞUZ AYAN</t>
  </si>
  <si>
    <t>PROTOTYPE</t>
  </si>
  <si>
    <t>PUPA FIFTY FIFTY</t>
  </si>
  <si>
    <t>FIRST 40.7</t>
  </si>
  <si>
    <t>CENK TEKKAYA - EDİZ TÜRKOĞLU</t>
  </si>
  <si>
    <t>DHO - AKOVA</t>
  </si>
  <si>
    <t>DENİZ HARP OKULU - AHMET KÖROĞLU</t>
  </si>
  <si>
    <t>DHO - ARMA</t>
  </si>
  <si>
    <t>DENİZ HARP OKULU - AYKUT KERSE</t>
  </si>
  <si>
    <t>DHO - AVARA</t>
  </si>
  <si>
    <t xml:space="preserve">DENİZ HARP OKULU - ÖMÜR PAÇACI </t>
  </si>
  <si>
    <t>DOĞUŞTAN YELKENCİLER-MATRIX</t>
  </si>
  <si>
    <t>MAT 1010</t>
  </si>
  <si>
    <t>ALİ KERİM AKKOYUNLU - ORHAN GORBON</t>
  </si>
  <si>
    <t>VAGABOND-KEEP SAILING TEAM</t>
  </si>
  <si>
    <t>NEJAT MEŞE - KAAN DARNEL</t>
  </si>
  <si>
    <t>ADIOS</t>
  </si>
  <si>
    <t>FARR 25</t>
  </si>
  <si>
    <t>ARÇELİK ALİZE</t>
  </si>
  <si>
    <t>SİNAN SÜMER</t>
  </si>
  <si>
    <t>LOGO</t>
  </si>
  <si>
    <t>SONY ACTION CAM-HEDEF YELKEN</t>
  </si>
  <si>
    <t>FIRST 35</t>
  </si>
  <si>
    <t>OCEANIS 38</t>
  </si>
  <si>
    <t>PEGASUS-HEDEF YELKEN</t>
  </si>
  <si>
    <t>HEDEF YELKEN - M. CAN EKİN</t>
  </si>
  <si>
    <t>FIRST 34.7</t>
  </si>
  <si>
    <t>UN RO-RO ELECTRON</t>
  </si>
  <si>
    <t xml:space="preserve">CENK TEKKAYA </t>
  </si>
  <si>
    <t>TÜPRAŞ ALİZE</t>
  </si>
  <si>
    <t>SİNAN SÜMER - ANIL BERK BAKİ</t>
  </si>
  <si>
    <t>GÜNEŞ SİGORTA PETEK</t>
  </si>
  <si>
    <t>SAHİBİNDEN.COM - FLAMENCO</t>
  </si>
  <si>
    <t>ELAN 340</t>
  </si>
  <si>
    <t>SERDAR ÖNER - GÖKHAN ŞAHAN</t>
  </si>
  <si>
    <t>UNIQ2GO - HANGOVER</t>
  </si>
  <si>
    <t>MEHMET GENCO SİNDEL</t>
  </si>
  <si>
    <t>PFIZER - HEDEF YELKEN</t>
  </si>
  <si>
    <t>CORBY 29</t>
  </si>
  <si>
    <t>HAPPHOUR CENOA DÖNENCE</t>
  </si>
  <si>
    <t>MAT 10 MK2</t>
  </si>
  <si>
    <t>ÖZGÜR İNAM - ERMAN AYVAZ</t>
  </si>
  <si>
    <t>SEK ALİZE</t>
  </si>
  <si>
    <t>SİNAN SÜMER - MERT GÜRPINAR</t>
  </si>
  <si>
    <t>ELAN 310</t>
  </si>
  <si>
    <t>BARIŞ ERSEMİZ</t>
  </si>
  <si>
    <t>BEKO ALİZE</t>
  </si>
  <si>
    <t>G 28</t>
  </si>
  <si>
    <t>SİNAN SÜMER - HÜSEYİN AKÇA</t>
  </si>
  <si>
    <t>DHO - DENİZ KIZI 17</t>
  </si>
  <si>
    <t>J 80</t>
  </si>
  <si>
    <t>DENİZ HARP OKULU - KANİ VARDAR</t>
  </si>
  <si>
    <t>DHO - ZIPKIN</t>
  </si>
  <si>
    <t>FIRST 33.7</t>
  </si>
  <si>
    <t>DENİZ HARP OKULU - YÜCE MERT KÖSEOĞLU</t>
  </si>
  <si>
    <t>POGO 8.50</t>
  </si>
  <si>
    <t>HEDEF YELKEN 8</t>
  </si>
  <si>
    <t>FIRST CLASS 8</t>
  </si>
  <si>
    <t>HEDEF YELKEN - EDİZ ÖNEN</t>
  </si>
  <si>
    <t>ONE SAILS - AG SAILING TEAM</t>
  </si>
  <si>
    <t>FIRST 40</t>
  </si>
  <si>
    <t>BARBAROS SARP - YUSUF ERCE DEMİRTAŞ</t>
  </si>
  <si>
    <t>TAYK / VIAPORT FAHİR ÇELİKBAŞ KUPASI II YAT YARIŞI</t>
  </si>
  <si>
    <t>09 NİSAN 2016</t>
  </si>
  <si>
    <t>KORZA</t>
  </si>
  <si>
    <t>GÜRHAN TÜKER</t>
  </si>
  <si>
    <t xml:space="preserve">HULKİ ÖZCAN </t>
  </si>
  <si>
    <t>TUĞRUL TEKBULUT - ONUR BİLGEN</t>
  </si>
  <si>
    <t>YİĞİT EROĞLU / RAŞİT CAN YÜCEL</t>
  </si>
  <si>
    <t>ACADIA 6 - DOMBİK</t>
  </si>
  <si>
    <t>VEDAT TEZMAN - LEVENT MOLDUR</t>
  </si>
  <si>
    <t>ILC 30 J&amp;V</t>
  </si>
  <si>
    <t>CEVAT SATIR / DENİZ YILMAZ</t>
  </si>
  <si>
    <t>HEDEF YELKEN - BATIKAN TUZLAK</t>
  </si>
  <si>
    <t>DHO - ORSA</t>
  </si>
  <si>
    <t>OTK 31.5</t>
  </si>
  <si>
    <t>DENİZ HARP OKULU - RAMAZAN BÜYÜK</t>
  </si>
  <si>
    <t>EVİDEA SELAN</t>
  </si>
  <si>
    <t>DENİZ HARP OKULU - MURAT KÖSE</t>
  </si>
  <si>
    <t>DHO - DENİZ KIZI 14</t>
  </si>
  <si>
    <t>DENİZ HARP OKULU - MİKAİL İNCİ</t>
  </si>
  <si>
    <t>DHO - DENİZ KIZI 13</t>
  </si>
  <si>
    <t>IBS - 40 PLUS</t>
  </si>
  <si>
    <t>40 PLUS SAILING - ÖZCAN ÖZVERİM</t>
  </si>
  <si>
    <t>DHO - DENİZ KIZI II</t>
  </si>
  <si>
    <t>J 24</t>
  </si>
  <si>
    <t>DENİZ HARP OKULU - İSA DEMİRBİLEK</t>
  </si>
  <si>
    <t>Yelken</t>
  </si>
  <si>
    <t>Tekne Adı</t>
  </si>
  <si>
    <t>Tekne Tipi</t>
  </si>
  <si>
    <t>Tekne Sahibi / Sorumlu Kişi</t>
  </si>
  <si>
    <t>YARIŞ 1</t>
  </si>
  <si>
    <t>YARIŞ 2</t>
  </si>
  <si>
    <t xml:space="preserve">TOPLAM </t>
  </si>
  <si>
    <t>SIRA</t>
  </si>
  <si>
    <t>No</t>
  </si>
  <si>
    <t>PUAN</t>
  </si>
  <si>
    <t>DENİZ HARP OKULU-YÜCE MERT KÖSEOĞLU</t>
  </si>
  <si>
    <t>RET</t>
  </si>
  <si>
    <t>09 NİSAN 2016 - YARIŞ 2 GEÇİCİ SONUÇLAR</t>
  </si>
  <si>
    <t>09 NİSAN 2016 - YARIŞ 2  GEÇİCİ SONUÇLAR</t>
  </si>
  <si>
    <t xml:space="preserve">09 NİSAN 2016 - YARIŞ 1  </t>
  </si>
  <si>
    <t xml:space="preserve">09 NİSAN 2016 - YARIŞ 1 </t>
  </si>
  <si>
    <t>09 NİSAN 2016 Saat: 18:05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</si>
</sst>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"/>
    <numFmt numFmtId="182" formatCode="0.000"/>
    <numFmt numFmtId="183" formatCode="hh:mm:ss;@"/>
    <numFmt numFmtId="184" formatCode="0.000_ ;[Red]\-0.000\ "/>
    <numFmt numFmtId="185" formatCode="#,##0.000"/>
    <numFmt numFmtId="186" formatCode="dd/mm/yyyy;@"/>
    <numFmt numFmtId="187" formatCode="[$-41F]d\ mmmm\ yyyy;@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-F800]dddd\,\ mmmm\ dd\,\ yyyy"/>
    <numFmt numFmtId="193" formatCode="h:mm"/>
  </numFmts>
  <fonts count="36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 Tur"/>
      <family val="2"/>
    </font>
    <font>
      <sz val="9"/>
      <name val="Arial"/>
      <family val="0"/>
    </font>
    <font>
      <sz val="11"/>
      <name val="Times New Roman Tur"/>
      <family val="1"/>
    </font>
    <font>
      <b/>
      <sz val="8"/>
      <name val="Times New Roman Tur"/>
      <family val="1"/>
    </font>
    <font>
      <b/>
      <sz val="11"/>
      <name val="Times New Roman Tur"/>
      <family val="1"/>
    </font>
    <font>
      <b/>
      <sz val="8"/>
      <color indexed="8"/>
      <name val="Arial Tur"/>
      <family val="2"/>
    </font>
    <font>
      <b/>
      <sz val="12"/>
      <name val="Arial Tur"/>
      <family val="2"/>
    </font>
    <font>
      <b/>
      <sz val="9"/>
      <color indexed="8"/>
      <name val="Arial Tur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7" borderId="6" applyNumberFormat="0" applyAlignment="0" applyProtection="0"/>
    <xf numFmtId="0" fontId="16" fillId="8" borderId="6" applyNumberFormat="0" applyAlignment="0" applyProtection="0"/>
    <xf numFmtId="0" fontId="17" fillId="7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0" fillId="18" borderId="8" applyNumberFormat="0" applyFont="0" applyAlignment="0" applyProtection="0"/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83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83" fontId="2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2" fontId="25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" fontId="25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5" fillId="0" borderId="0" xfId="49" applyFont="1" applyAlignment="1">
      <alignment horizontal="center"/>
      <protection/>
    </xf>
    <xf numFmtId="0" fontId="2" fillId="0" borderId="0" xfId="49" applyFont="1" applyFill="1" applyBorder="1" applyAlignment="1">
      <alignment horizontal="center"/>
      <protection/>
    </xf>
    <xf numFmtId="182" fontId="6" fillId="0" borderId="0" xfId="49" applyNumberFormat="1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 horizontal="left" vertical="center"/>
    </xf>
    <xf numFmtId="0" fontId="3" fillId="0" borderId="15" xfId="50" applyFont="1" applyFill="1" applyBorder="1" applyAlignment="1">
      <alignment horizontal="center"/>
      <protection/>
    </xf>
    <xf numFmtId="185" fontId="6" fillId="0" borderId="11" xfId="49" applyNumberFormat="1" applyFont="1" applyFill="1" applyBorder="1" applyAlignment="1">
      <alignment horizontal="center"/>
      <protection/>
    </xf>
    <xf numFmtId="182" fontId="6" fillId="0" borderId="11" xfId="49" applyNumberFormat="1" applyFont="1" applyFill="1" applyBorder="1" applyAlignment="1">
      <alignment horizontal="center"/>
      <protection/>
    </xf>
    <xf numFmtId="0" fontId="6" fillId="0" borderId="11" xfId="49" applyFont="1" applyFill="1" applyBorder="1" applyAlignment="1">
      <alignment horizontal="center"/>
      <protection/>
    </xf>
    <xf numFmtId="0" fontId="6" fillId="0" borderId="11" xfId="49" applyFont="1" applyFill="1" applyBorder="1" applyAlignment="1">
      <alignment horizontal="center"/>
      <protection/>
    </xf>
    <xf numFmtId="0" fontId="6" fillId="0" borderId="12" xfId="49" applyFont="1" applyFill="1" applyBorder="1" applyAlignment="1">
      <alignment horizontal="center"/>
      <protection/>
    </xf>
    <xf numFmtId="182" fontId="6" fillId="0" borderId="12" xfId="49" applyNumberFormat="1" applyFont="1" applyFill="1" applyBorder="1" applyAlignment="1">
      <alignment horizontal="center"/>
      <protection/>
    </xf>
    <xf numFmtId="182" fontId="6" fillId="0" borderId="11" xfId="49" applyNumberFormat="1" applyFont="1" applyFill="1" applyBorder="1" applyAlignment="1">
      <alignment horizontal="center"/>
      <protection/>
    </xf>
    <xf numFmtId="0" fontId="6" fillId="0" borderId="15" xfId="49" applyFont="1" applyFill="1" applyBorder="1" applyAlignment="1">
      <alignment horizontal="center"/>
      <protection/>
    </xf>
    <xf numFmtId="182" fontId="6" fillId="0" borderId="15" xfId="49" applyNumberFormat="1" applyFont="1" applyFill="1" applyBorder="1" applyAlignment="1">
      <alignment horizontal="center"/>
      <protection/>
    </xf>
    <xf numFmtId="0" fontId="25" fillId="24" borderId="11" xfId="0" applyFont="1" applyFill="1" applyBorder="1" applyAlignment="1" applyProtection="1">
      <alignment horizontal="center"/>
      <protection locked="0"/>
    </xf>
    <xf numFmtId="0" fontId="25" fillId="24" borderId="10" xfId="0" applyFont="1" applyFill="1" applyBorder="1" applyAlignment="1" applyProtection="1">
      <alignment horizontal="center"/>
      <protection locked="0"/>
    </xf>
    <xf numFmtId="0" fontId="24" fillId="0" borderId="12" xfId="50" applyFont="1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/>
      <protection/>
    </xf>
    <xf numFmtId="0" fontId="3" fillId="0" borderId="16" xfId="49" applyFont="1" applyFill="1" applyBorder="1" applyAlignment="1">
      <alignment horizontal="center"/>
      <protection/>
    </xf>
    <xf numFmtId="0" fontId="24" fillId="0" borderId="16" xfId="50" applyFont="1" applyFill="1" applyBorder="1" applyAlignment="1">
      <alignment horizontal="center"/>
      <protection/>
    </xf>
    <xf numFmtId="0" fontId="3" fillId="0" borderId="16" xfId="49" applyFont="1" applyFill="1" applyBorder="1" applyAlignment="1">
      <alignment horizontal="center"/>
      <protection/>
    </xf>
    <xf numFmtId="0" fontId="3" fillId="0" borderId="15" xfId="49" applyFont="1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/>
      <protection/>
    </xf>
    <xf numFmtId="0" fontId="3" fillId="0" borderId="16" xfId="50" applyFont="1" applyFill="1" applyBorder="1" applyAlignment="1">
      <alignment horizontal="center"/>
      <protection/>
    </xf>
    <xf numFmtId="0" fontId="3" fillId="0" borderId="17" xfId="49" applyFont="1" applyFill="1" applyBorder="1" applyAlignment="1">
      <alignment horizontal="center"/>
      <protection/>
    </xf>
    <xf numFmtId="0" fontId="3" fillId="0" borderId="14" xfId="49" applyFont="1" applyFill="1" applyBorder="1" applyAlignment="1">
      <alignment horizontal="center"/>
      <protection/>
    </xf>
    <xf numFmtId="0" fontId="3" fillId="0" borderId="11" xfId="49" applyFont="1" applyFill="1" applyBorder="1" applyAlignment="1">
      <alignment horizontal="center"/>
      <protection/>
    </xf>
    <xf numFmtId="0" fontId="3" fillId="0" borderId="14" xfId="50" applyFont="1" applyFill="1" applyBorder="1" applyAlignment="1">
      <alignment horizontal="center"/>
      <protection/>
    </xf>
    <xf numFmtId="0" fontId="3" fillId="0" borderId="13" xfId="49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horizontal="center"/>
      <protection/>
    </xf>
    <xf numFmtId="180" fontId="0" fillId="0" borderId="0" xfId="0" applyNumberFormat="1" applyAlignment="1">
      <alignment horizontal="center"/>
    </xf>
    <xf numFmtId="0" fontId="27" fillId="0" borderId="0" xfId="0" applyFont="1" applyBorder="1" applyAlignment="1">
      <alignment horizontal="center"/>
    </xf>
    <xf numFmtId="180" fontId="28" fillId="0" borderId="0" xfId="0" applyNumberFormat="1" applyFont="1" applyBorder="1" applyAlignment="1" applyProtection="1">
      <alignment horizontal="center"/>
      <protection locked="0"/>
    </xf>
    <xf numFmtId="1" fontId="29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5" fillId="0" borderId="11" xfId="0" applyFont="1" applyFill="1" applyBorder="1" applyAlignment="1" applyProtection="1">
      <alignment horizontal="center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 applyAlignment="1" applyProtection="1">
      <alignment horizontal="center" vertical="center"/>
      <protection locked="0"/>
    </xf>
    <xf numFmtId="1" fontId="26" fillId="0" borderId="0" xfId="0" applyNumberFormat="1" applyFont="1" applyAlignment="1">
      <alignment horizontal="center"/>
    </xf>
    <xf numFmtId="1" fontId="6" fillId="0" borderId="12" xfId="0" applyNumberFormat="1" applyFon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6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25" fillId="0" borderId="11" xfId="0" applyNumberFormat="1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1" xfId="49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horizontal="center"/>
      <protection/>
    </xf>
    <xf numFmtId="0" fontId="3" fillId="0" borderId="17" xfId="49" applyFont="1" applyFill="1" applyBorder="1" applyAlignment="1">
      <alignment horizontal="center"/>
      <protection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left"/>
    </xf>
    <xf numFmtId="0" fontId="3" fillId="0" borderId="14" xfId="49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 vertical="center"/>
    </xf>
    <xf numFmtId="180" fontId="25" fillId="0" borderId="10" xfId="0" applyNumberFormat="1" applyFont="1" applyBorder="1" applyAlignment="1" applyProtection="1">
      <alignment horizontal="center" vertical="center"/>
      <protection locked="0"/>
    </xf>
    <xf numFmtId="180" fontId="25" fillId="0" borderId="11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20 - Vurgu6 2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Giriş 2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ot 2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750" y="3800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85750" y="3800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285750" y="3800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85750" y="3800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15" name="Text Box 45"/>
        <xdr:cNvSpPr txBox="1">
          <a:spLocks noChangeArrowheads="1"/>
        </xdr:cNvSpPr>
      </xdr:nvSpPr>
      <xdr:spPr>
        <a:xfrm>
          <a:off x="285750" y="1053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7" name="Text Box 25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8" name="Text Box 25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285750" y="12058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28575</xdr:colOff>
      <xdr:row>60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85750" y="11106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85750" y="3228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85750" y="456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15" name="Text Box 45"/>
        <xdr:cNvSpPr txBox="1">
          <a:spLocks noChangeArrowheads="1"/>
        </xdr:cNvSpPr>
      </xdr:nvSpPr>
      <xdr:spPr>
        <a:xfrm>
          <a:off x="285750" y="1053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285750" y="3419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85750" y="3419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285750" y="3419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285750" y="3419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7" name="Text Box 25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8" name="Text Box 25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85750" y="3038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28575</xdr:colOff>
      <xdr:row>58</xdr:row>
      <xdr:rowOff>0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285750" y="1072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85750" y="11296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276225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276225" y="8467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13" name="Text Box 45"/>
        <xdr:cNvSpPr txBox="1">
          <a:spLocks noChangeArrowheads="1"/>
        </xdr:cNvSpPr>
      </xdr:nvSpPr>
      <xdr:spPr>
        <a:xfrm>
          <a:off x="276225" y="8467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4" name="Text Box 10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5" name="Text Box 10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6" name="Text Box 25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276225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24" name="Text Box 45"/>
        <xdr:cNvSpPr txBox="1">
          <a:spLocks noChangeArrowheads="1"/>
        </xdr:cNvSpPr>
      </xdr:nvSpPr>
      <xdr:spPr>
        <a:xfrm>
          <a:off x="276225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276225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276225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7" name="Text Box 25"/>
        <xdr:cNvSpPr txBox="1">
          <a:spLocks noChangeArrowheads="1"/>
        </xdr:cNvSpPr>
      </xdr:nvSpPr>
      <xdr:spPr>
        <a:xfrm>
          <a:off x="276225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8" name="Text Box 25"/>
        <xdr:cNvSpPr txBox="1">
          <a:spLocks noChangeArrowheads="1"/>
        </xdr:cNvSpPr>
      </xdr:nvSpPr>
      <xdr:spPr>
        <a:xfrm>
          <a:off x="276225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76225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0" name="Text Box 10"/>
        <xdr:cNvSpPr txBox="1">
          <a:spLocks noChangeArrowheads="1"/>
        </xdr:cNvSpPr>
      </xdr:nvSpPr>
      <xdr:spPr>
        <a:xfrm>
          <a:off x="276225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276225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2" name="Text Box 25"/>
        <xdr:cNvSpPr txBox="1">
          <a:spLocks noChangeArrowheads="1"/>
        </xdr:cNvSpPr>
      </xdr:nvSpPr>
      <xdr:spPr>
        <a:xfrm>
          <a:off x="276225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3" name="Text Box 25"/>
        <xdr:cNvSpPr txBox="1">
          <a:spLocks noChangeArrowheads="1"/>
        </xdr:cNvSpPr>
      </xdr:nvSpPr>
      <xdr:spPr>
        <a:xfrm>
          <a:off x="276225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4" name="Text Box 25"/>
        <xdr:cNvSpPr txBox="1">
          <a:spLocks noChangeArrowheads="1"/>
        </xdr:cNvSpPr>
      </xdr:nvSpPr>
      <xdr:spPr>
        <a:xfrm>
          <a:off x="276225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35" name="Text Box 10"/>
        <xdr:cNvSpPr txBox="1">
          <a:spLocks noChangeArrowheads="1"/>
        </xdr:cNvSpPr>
      </xdr:nvSpPr>
      <xdr:spPr>
        <a:xfrm>
          <a:off x="276225" y="2924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36" name="Text Box 10"/>
        <xdr:cNvSpPr txBox="1">
          <a:spLocks noChangeArrowheads="1"/>
        </xdr:cNvSpPr>
      </xdr:nvSpPr>
      <xdr:spPr>
        <a:xfrm>
          <a:off x="276225" y="2924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37" name="Text Box 25"/>
        <xdr:cNvSpPr txBox="1">
          <a:spLocks noChangeArrowheads="1"/>
        </xdr:cNvSpPr>
      </xdr:nvSpPr>
      <xdr:spPr>
        <a:xfrm>
          <a:off x="276225" y="2924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76225" y="2924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39" name="Text Box 25"/>
        <xdr:cNvSpPr txBox="1">
          <a:spLocks noChangeArrowheads="1"/>
        </xdr:cNvSpPr>
      </xdr:nvSpPr>
      <xdr:spPr>
        <a:xfrm>
          <a:off x="276225" y="2924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40" name="Text Box 10"/>
        <xdr:cNvSpPr txBox="1">
          <a:spLocks noChangeArrowheads="1"/>
        </xdr:cNvSpPr>
      </xdr:nvSpPr>
      <xdr:spPr>
        <a:xfrm>
          <a:off x="276225" y="313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41" name="Text Box 25"/>
        <xdr:cNvSpPr txBox="1">
          <a:spLocks noChangeArrowheads="1"/>
        </xdr:cNvSpPr>
      </xdr:nvSpPr>
      <xdr:spPr>
        <a:xfrm>
          <a:off x="276225" y="313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42" name="Text Box 25"/>
        <xdr:cNvSpPr txBox="1">
          <a:spLocks noChangeArrowheads="1"/>
        </xdr:cNvSpPr>
      </xdr:nvSpPr>
      <xdr:spPr>
        <a:xfrm>
          <a:off x="276225" y="313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43" name="Text Box 25"/>
        <xdr:cNvSpPr txBox="1">
          <a:spLocks noChangeArrowheads="1"/>
        </xdr:cNvSpPr>
      </xdr:nvSpPr>
      <xdr:spPr>
        <a:xfrm>
          <a:off x="276225" y="3133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44" name="Text Box 10"/>
        <xdr:cNvSpPr txBox="1">
          <a:spLocks noChangeArrowheads="1"/>
        </xdr:cNvSpPr>
      </xdr:nvSpPr>
      <xdr:spPr>
        <a:xfrm>
          <a:off x="276225" y="2924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45" name="Text Box 10"/>
        <xdr:cNvSpPr txBox="1">
          <a:spLocks noChangeArrowheads="1"/>
        </xdr:cNvSpPr>
      </xdr:nvSpPr>
      <xdr:spPr>
        <a:xfrm>
          <a:off x="276225" y="2924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76225" y="2924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47" name="Text Box 25"/>
        <xdr:cNvSpPr txBox="1">
          <a:spLocks noChangeArrowheads="1"/>
        </xdr:cNvSpPr>
      </xdr:nvSpPr>
      <xdr:spPr>
        <a:xfrm>
          <a:off x="276225" y="2924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48" name="Text Box 25"/>
        <xdr:cNvSpPr txBox="1">
          <a:spLocks noChangeArrowheads="1"/>
        </xdr:cNvSpPr>
      </xdr:nvSpPr>
      <xdr:spPr>
        <a:xfrm>
          <a:off x="276225" y="2924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49" name="Text Box 45"/>
        <xdr:cNvSpPr txBox="1">
          <a:spLocks noChangeArrowheads="1"/>
        </xdr:cNvSpPr>
      </xdr:nvSpPr>
      <xdr:spPr>
        <a:xfrm>
          <a:off x="276225" y="8048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50" name="Text Box 45"/>
        <xdr:cNvSpPr txBox="1">
          <a:spLocks noChangeArrowheads="1"/>
        </xdr:cNvSpPr>
      </xdr:nvSpPr>
      <xdr:spPr>
        <a:xfrm>
          <a:off x="276225" y="9096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76225" y="8677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15" zoomScaleNormal="115" zoomScalePageLayoutView="0" workbookViewId="0" topLeftCell="A1">
      <selection activeCell="M69" sqref="M69"/>
    </sheetView>
  </sheetViews>
  <sheetFormatPr defaultColWidth="9.140625" defaultRowHeight="12.75"/>
  <cols>
    <col min="1" max="1" width="4.28125" style="0" customWidth="1"/>
    <col min="2" max="2" width="6.8515625" style="0" customWidth="1"/>
    <col min="3" max="3" width="28.8515625" style="0" customWidth="1"/>
    <col min="4" max="4" width="12.57421875" style="0" customWidth="1"/>
    <col min="5" max="5" width="36.8515625" style="0" customWidth="1"/>
    <col min="6" max="6" width="7.57421875" style="47" customWidth="1"/>
    <col min="7" max="7" width="7.7109375" style="0" customWidth="1"/>
    <col min="8" max="8" width="6.8515625" style="62" customWidth="1"/>
    <col min="9" max="9" width="5.7109375" style="0" customWidth="1"/>
    <col min="10" max="10" width="7.57421875" style="0" customWidth="1"/>
    <col min="11" max="11" width="4.28125" style="0" customWidth="1"/>
    <col min="12" max="12" width="4.57421875" style="0" customWidth="1"/>
    <col min="13" max="13" width="7.57421875" style="0" customWidth="1"/>
    <col min="14" max="14" width="3.7109375" style="0" customWidth="1"/>
    <col min="15" max="15" width="4.00390625" style="0" customWidth="1"/>
    <col min="16" max="16" width="5.421875" style="34" customWidth="1"/>
  </cols>
  <sheetData>
    <row r="1" spans="1:16" ht="13.5" customHeight="1">
      <c r="A1" s="6"/>
      <c r="F1" s="57" t="s">
        <v>94</v>
      </c>
      <c r="G1" s="6"/>
      <c r="I1" s="7"/>
      <c r="J1" s="7"/>
      <c r="K1" s="7"/>
      <c r="L1" s="7"/>
      <c r="M1" s="7"/>
      <c r="N1" s="7"/>
      <c r="O1" s="7"/>
      <c r="P1" s="25"/>
    </row>
    <row r="2" spans="1:16" ht="12.75">
      <c r="A2" s="6"/>
      <c r="F2" s="46" t="s">
        <v>134</v>
      </c>
      <c r="G2" s="6"/>
      <c r="I2" s="7"/>
      <c r="J2" s="7"/>
      <c r="K2" s="7"/>
      <c r="L2" s="7"/>
      <c r="M2" s="7"/>
      <c r="N2" s="7"/>
      <c r="O2" s="7"/>
      <c r="P2" s="25"/>
    </row>
    <row r="3" spans="1:16" ht="15" customHeight="1">
      <c r="A3" s="2" t="s">
        <v>23</v>
      </c>
      <c r="E3" s="4"/>
      <c r="F3" s="4"/>
      <c r="G3" s="8" t="s">
        <v>0</v>
      </c>
      <c r="H3" s="63">
        <v>0.5694444444444444</v>
      </c>
      <c r="I3" s="9"/>
      <c r="J3" s="10"/>
      <c r="K3" s="11"/>
      <c r="L3" s="4"/>
      <c r="M3" s="11"/>
      <c r="N3" s="11"/>
      <c r="O3" s="4"/>
      <c r="P3" s="30"/>
    </row>
    <row r="4" spans="1:16" ht="12" customHeight="1">
      <c r="A4" s="6"/>
      <c r="B4" s="75" t="s">
        <v>1</v>
      </c>
      <c r="C4" s="121" t="s">
        <v>2</v>
      </c>
      <c r="D4" s="119" t="s">
        <v>3</v>
      </c>
      <c r="E4" s="119" t="s">
        <v>4</v>
      </c>
      <c r="F4" s="12" t="s">
        <v>5</v>
      </c>
      <c r="G4" s="53" t="s">
        <v>6</v>
      </c>
      <c r="H4" s="54"/>
      <c r="I4" s="123" t="s">
        <v>7</v>
      </c>
      <c r="J4" s="50" t="s">
        <v>8</v>
      </c>
      <c r="K4" s="51"/>
      <c r="L4" s="52"/>
      <c r="M4" s="50" t="s">
        <v>9</v>
      </c>
      <c r="N4" s="51"/>
      <c r="O4" s="52"/>
      <c r="P4" s="31" t="s">
        <v>18</v>
      </c>
    </row>
    <row r="5" spans="1:16" ht="12" customHeight="1">
      <c r="A5" s="6"/>
      <c r="B5" s="74" t="s">
        <v>10</v>
      </c>
      <c r="C5" s="122"/>
      <c r="D5" s="120"/>
      <c r="E5" s="120"/>
      <c r="F5" s="45" t="s">
        <v>11</v>
      </c>
      <c r="G5" s="13" t="s">
        <v>11</v>
      </c>
      <c r="H5" s="14" t="s">
        <v>12</v>
      </c>
      <c r="I5" s="124"/>
      <c r="J5" s="15" t="s">
        <v>13</v>
      </c>
      <c r="K5" s="15" t="s">
        <v>14</v>
      </c>
      <c r="L5" s="16" t="s">
        <v>15</v>
      </c>
      <c r="M5" s="15" t="s">
        <v>13</v>
      </c>
      <c r="N5" s="15" t="s">
        <v>14</v>
      </c>
      <c r="O5" s="16" t="s">
        <v>15</v>
      </c>
      <c r="P5" s="32" t="s">
        <v>16</v>
      </c>
    </row>
    <row r="6" spans="1:16" ht="15" customHeight="1">
      <c r="A6" s="6"/>
      <c r="B6" s="114">
        <v>7400</v>
      </c>
      <c r="C6" s="114" t="s">
        <v>25</v>
      </c>
      <c r="D6" s="114" t="s">
        <v>26</v>
      </c>
      <c r="E6" s="114" t="s">
        <v>27</v>
      </c>
      <c r="F6" s="1">
        <v>0.6169328703703704</v>
      </c>
      <c r="G6" s="17">
        <f>IF(F6&gt;H$3,F6-H$3,F6+24-H$3)</f>
        <v>0.04748842592592595</v>
      </c>
      <c r="H6" s="18">
        <f>HOUR(G6)*60*60+MINUTE(G6)*60+SECOND(G6)</f>
        <v>4103</v>
      </c>
      <c r="I6" s="65">
        <v>1.166</v>
      </c>
      <c r="J6" s="55">
        <f>H6*I6</f>
        <v>4784.098</v>
      </c>
      <c r="K6" s="19">
        <f aca="true" t="shared" si="0" ref="K6:L9">RANK(J6,J$6:J$9,1)</f>
        <v>1</v>
      </c>
      <c r="L6" s="19">
        <f t="shared" si="0"/>
        <v>1</v>
      </c>
      <c r="M6" s="55">
        <f>H6*I6</f>
        <v>4784.098</v>
      </c>
      <c r="N6" s="19">
        <f aca="true" t="shared" si="1" ref="N6:O9">RANK(M6,M$6:M$9,1)</f>
        <v>1</v>
      </c>
      <c r="O6" s="19">
        <f t="shared" si="1"/>
        <v>1</v>
      </c>
      <c r="P6" s="33">
        <f>O6*1</f>
        <v>1</v>
      </c>
    </row>
    <row r="7" spans="1:16" ht="15" customHeight="1">
      <c r="A7" s="6"/>
      <c r="B7" s="114">
        <v>432</v>
      </c>
      <c r="C7" s="114" t="s">
        <v>31</v>
      </c>
      <c r="D7" s="114" t="s">
        <v>26</v>
      </c>
      <c r="E7" s="114" t="s">
        <v>32</v>
      </c>
      <c r="F7" s="35">
        <v>0.6189583333333334</v>
      </c>
      <c r="G7" s="17">
        <f>IF(F7&gt;H$3,F7-H$3,F7+24-H$3)</f>
        <v>0.04951388888888897</v>
      </c>
      <c r="H7" s="18">
        <f>HOUR(G7)*60*60+MINUTE(G7)*60+SECOND(G7)</f>
        <v>4278</v>
      </c>
      <c r="I7" s="65">
        <v>1.16</v>
      </c>
      <c r="J7" s="18">
        <f>H7*I7</f>
        <v>4962.48</v>
      </c>
      <c r="K7" s="19">
        <f t="shared" si="0"/>
        <v>2</v>
      </c>
      <c r="L7" s="19">
        <f t="shared" si="0"/>
        <v>2</v>
      </c>
      <c r="M7" s="18">
        <f>H7*I7</f>
        <v>4962.48</v>
      </c>
      <c r="N7" s="19">
        <f t="shared" si="1"/>
        <v>2</v>
      </c>
      <c r="O7" s="19">
        <f t="shared" si="1"/>
        <v>2</v>
      </c>
      <c r="P7" s="33">
        <f>O7*1</f>
        <v>2</v>
      </c>
    </row>
    <row r="8" spans="1:16" ht="15" customHeight="1">
      <c r="A8" s="6"/>
      <c r="B8" s="114">
        <v>191</v>
      </c>
      <c r="C8" s="114" t="s">
        <v>96</v>
      </c>
      <c r="D8" s="114" t="s">
        <v>33</v>
      </c>
      <c r="E8" s="114" t="s">
        <v>97</v>
      </c>
      <c r="F8" s="1">
        <v>0.6169328703703704</v>
      </c>
      <c r="G8" s="17">
        <f>IF(F8&gt;H$3,F8-H$3,F8+24-H$3)</f>
        <v>0.04748842592592595</v>
      </c>
      <c r="H8" s="18">
        <f>HOUR(G8)*60*60+MINUTE(G8)*60+SECOND(G8)</f>
        <v>4103</v>
      </c>
      <c r="I8" s="67">
        <v>1.376</v>
      </c>
      <c r="J8" s="55">
        <f>H8*I8</f>
        <v>5645.727999999999</v>
      </c>
      <c r="K8" s="19">
        <f t="shared" si="0"/>
        <v>3</v>
      </c>
      <c r="L8" s="19">
        <f t="shared" si="0"/>
        <v>3</v>
      </c>
      <c r="M8" s="55">
        <f>H8*I8</f>
        <v>5645.727999999999</v>
      </c>
      <c r="N8" s="19">
        <f t="shared" si="1"/>
        <v>3</v>
      </c>
      <c r="O8" s="19">
        <f t="shared" si="1"/>
        <v>3</v>
      </c>
      <c r="P8" s="33">
        <f>O8*1</f>
        <v>3</v>
      </c>
    </row>
    <row r="9" spans="1:16" ht="15" customHeight="1">
      <c r="A9" s="6"/>
      <c r="B9" s="113">
        <v>2040</v>
      </c>
      <c r="C9" s="114" t="s">
        <v>28</v>
      </c>
      <c r="D9" s="113" t="s">
        <v>29</v>
      </c>
      <c r="E9" s="76" t="s">
        <v>30</v>
      </c>
      <c r="F9" s="35">
        <v>0.6255439814814815</v>
      </c>
      <c r="G9" s="17">
        <f>IF(F9&gt;H$3,F9-H$3,F9+24-H$3)</f>
        <v>0.05609953703703707</v>
      </c>
      <c r="H9" s="18">
        <f>HOUR(G9)*60*60+MINUTE(G9)*60+SECOND(G9)</f>
        <v>4847</v>
      </c>
      <c r="I9" s="66">
        <v>1.166</v>
      </c>
      <c r="J9" s="18">
        <f>H9*I9</f>
        <v>5651.602</v>
      </c>
      <c r="K9" s="19">
        <f t="shared" si="0"/>
        <v>4</v>
      </c>
      <c r="L9" s="19">
        <f t="shared" si="0"/>
        <v>4</v>
      </c>
      <c r="M9" s="18">
        <f>H9*I9</f>
        <v>5651.602</v>
      </c>
      <c r="N9" s="19">
        <f t="shared" si="1"/>
        <v>4</v>
      </c>
      <c r="O9" s="19">
        <f t="shared" si="1"/>
        <v>4</v>
      </c>
      <c r="P9" s="33">
        <f>O9*1</f>
        <v>4</v>
      </c>
    </row>
    <row r="10" spans="1:16" ht="18" customHeight="1">
      <c r="A10" s="2" t="s">
        <v>24</v>
      </c>
      <c r="E10" s="4"/>
      <c r="F10" s="4"/>
      <c r="G10" s="8" t="s">
        <v>0</v>
      </c>
      <c r="H10" s="63">
        <v>0.5694444444444444</v>
      </c>
      <c r="I10" s="9"/>
      <c r="J10" s="10"/>
      <c r="K10" s="11"/>
      <c r="L10" s="4"/>
      <c r="M10" s="11"/>
      <c r="N10" s="11"/>
      <c r="O10" s="4"/>
      <c r="P10" s="30"/>
    </row>
    <row r="11" spans="1:16" ht="12" customHeight="1">
      <c r="A11" s="6"/>
      <c r="B11" s="75" t="s">
        <v>1</v>
      </c>
      <c r="C11" s="121" t="s">
        <v>2</v>
      </c>
      <c r="D11" s="119" t="s">
        <v>3</v>
      </c>
      <c r="E11" s="119" t="s">
        <v>4</v>
      </c>
      <c r="F11" s="12" t="s">
        <v>5</v>
      </c>
      <c r="G11" s="53" t="s">
        <v>6</v>
      </c>
      <c r="H11" s="54"/>
      <c r="I11" s="123" t="s">
        <v>7</v>
      </c>
      <c r="J11" s="50" t="s">
        <v>8</v>
      </c>
      <c r="K11" s="51"/>
      <c r="L11" s="52"/>
      <c r="M11" s="50" t="s">
        <v>9</v>
      </c>
      <c r="N11" s="51"/>
      <c r="O11" s="52"/>
      <c r="P11" s="31" t="s">
        <v>18</v>
      </c>
    </row>
    <row r="12" spans="1:16" ht="12" customHeight="1">
      <c r="A12" s="6"/>
      <c r="B12" s="74" t="s">
        <v>10</v>
      </c>
      <c r="C12" s="122"/>
      <c r="D12" s="120"/>
      <c r="E12" s="120"/>
      <c r="F12" s="45" t="s">
        <v>11</v>
      </c>
      <c r="G12" s="13" t="s">
        <v>11</v>
      </c>
      <c r="H12" s="14" t="s">
        <v>12</v>
      </c>
      <c r="I12" s="124"/>
      <c r="J12" s="15" t="s">
        <v>13</v>
      </c>
      <c r="K12" s="15" t="s">
        <v>14</v>
      </c>
      <c r="L12" s="16" t="s">
        <v>15</v>
      </c>
      <c r="M12" s="15" t="s">
        <v>13</v>
      </c>
      <c r="N12" s="15" t="s">
        <v>14</v>
      </c>
      <c r="O12" s="16" t="s">
        <v>15</v>
      </c>
      <c r="P12" s="32" t="s">
        <v>16</v>
      </c>
    </row>
    <row r="13" spans="1:16" ht="15" customHeight="1">
      <c r="A13" s="6"/>
      <c r="B13" s="113">
        <v>4004</v>
      </c>
      <c r="C13" s="115" t="s">
        <v>91</v>
      </c>
      <c r="D13" s="113" t="s">
        <v>92</v>
      </c>
      <c r="E13" s="78" t="s">
        <v>93</v>
      </c>
      <c r="F13" s="1">
        <v>0.6245833333333334</v>
      </c>
      <c r="G13" s="17">
        <f>IF(F13&gt;H$10,F13-H$10,F13+24-H$10)</f>
        <v>0.05513888888888896</v>
      </c>
      <c r="H13" s="18">
        <f>HOUR(G13)*60*60+MINUTE(G13)*60+SECOND(G13)</f>
        <v>4764</v>
      </c>
      <c r="I13" s="67">
        <v>1.084</v>
      </c>
      <c r="J13" s="55">
        <f>H13*I13</f>
        <v>5164.176</v>
      </c>
      <c r="K13" s="19">
        <f>RANK(J13,J$13:J$14,1)</f>
        <v>1</v>
      </c>
      <c r="L13" s="19">
        <f>RANK(K13,K$13:K$14,1)</f>
        <v>1</v>
      </c>
      <c r="M13" s="55">
        <f>H13*I13</f>
        <v>5164.176</v>
      </c>
      <c r="N13" s="19">
        <f>RANK(M13,M$13:M$14,1)</f>
        <v>1</v>
      </c>
      <c r="O13" s="19">
        <f>RANK(N13,N$13:N$14,1)</f>
        <v>1</v>
      </c>
      <c r="P13" s="33">
        <f>O13*1</f>
        <v>1</v>
      </c>
    </row>
    <row r="14" spans="1:16" ht="15" customHeight="1">
      <c r="A14" s="6"/>
      <c r="B14" s="114">
        <v>5050</v>
      </c>
      <c r="C14" s="114" t="s">
        <v>34</v>
      </c>
      <c r="D14" s="114" t="s">
        <v>35</v>
      </c>
      <c r="E14" s="77" t="s">
        <v>36</v>
      </c>
      <c r="F14" s="35">
        <v>0.6268634259259259</v>
      </c>
      <c r="G14" s="17">
        <f>IF(F14&gt;H$10,F14-H$10,F14+24-H$10)</f>
        <v>0.0574189814814815</v>
      </c>
      <c r="H14" s="18">
        <f>HOUR(G14)*60*60+MINUTE(G14)*60+SECOND(G14)</f>
        <v>4961</v>
      </c>
      <c r="I14" s="68">
        <v>1.076</v>
      </c>
      <c r="J14" s="18">
        <f>H14*I14</f>
        <v>5338.036</v>
      </c>
      <c r="K14" s="19">
        <f>RANK(J14,J$13:J$14,1)</f>
        <v>2</v>
      </c>
      <c r="L14" s="19">
        <f>RANK(K14,K$13:K$14,1)</f>
        <v>2</v>
      </c>
      <c r="M14" s="18">
        <f>H14*I14</f>
        <v>5338.036</v>
      </c>
      <c r="N14" s="19">
        <f>RANK(M14,M$13:M$14,1)</f>
        <v>2</v>
      </c>
      <c r="O14" s="19">
        <f>RANK(N14,N$13:N$14,1)</f>
        <v>2</v>
      </c>
      <c r="P14" s="33">
        <f>O14*1</f>
        <v>2</v>
      </c>
    </row>
    <row r="15" spans="1:16" ht="18" customHeight="1">
      <c r="A15" s="2" t="s">
        <v>19</v>
      </c>
      <c r="E15" s="4"/>
      <c r="F15" s="4"/>
      <c r="G15" s="8" t="s">
        <v>0</v>
      </c>
      <c r="H15" s="63">
        <v>0.5694444444444444</v>
      </c>
      <c r="I15" s="9"/>
      <c r="J15" s="10"/>
      <c r="K15" s="11"/>
      <c r="L15" s="4"/>
      <c r="M15" s="11"/>
      <c r="N15" s="11"/>
      <c r="O15" s="4"/>
      <c r="P15" s="30"/>
    </row>
    <row r="16" spans="1:16" ht="12" customHeight="1">
      <c r="A16" s="6"/>
      <c r="B16" s="26" t="s">
        <v>1</v>
      </c>
      <c r="C16" s="125" t="s">
        <v>2</v>
      </c>
      <c r="D16" s="127" t="s">
        <v>3</v>
      </c>
      <c r="E16" s="127" t="s">
        <v>4</v>
      </c>
      <c r="F16" s="12" t="s">
        <v>5</v>
      </c>
      <c r="G16" s="53" t="s">
        <v>6</v>
      </c>
      <c r="H16" s="54"/>
      <c r="I16" s="123" t="s">
        <v>7</v>
      </c>
      <c r="J16" s="50" t="s">
        <v>8</v>
      </c>
      <c r="K16" s="51"/>
      <c r="L16" s="52"/>
      <c r="M16" s="50" t="s">
        <v>9</v>
      </c>
      <c r="N16" s="51"/>
      <c r="O16" s="52"/>
      <c r="P16" s="31" t="s">
        <v>18</v>
      </c>
    </row>
    <row r="17" spans="1:16" ht="12" customHeight="1">
      <c r="A17" s="6"/>
      <c r="B17" s="27" t="s">
        <v>10</v>
      </c>
      <c r="C17" s="126"/>
      <c r="D17" s="128"/>
      <c r="E17" s="128"/>
      <c r="F17" s="45" t="s">
        <v>11</v>
      </c>
      <c r="G17" s="13" t="s">
        <v>11</v>
      </c>
      <c r="H17" s="14" t="s">
        <v>12</v>
      </c>
      <c r="I17" s="124"/>
      <c r="J17" s="15" t="s">
        <v>13</v>
      </c>
      <c r="K17" s="15" t="s">
        <v>14</v>
      </c>
      <c r="L17" s="16" t="s">
        <v>15</v>
      </c>
      <c r="M17" s="15" t="s">
        <v>13</v>
      </c>
      <c r="N17" s="15" t="s">
        <v>14</v>
      </c>
      <c r="O17" s="16" t="s">
        <v>15</v>
      </c>
      <c r="P17" s="32" t="s">
        <v>16</v>
      </c>
    </row>
    <row r="18" spans="1:16" ht="15" customHeight="1">
      <c r="A18" s="6"/>
      <c r="B18" s="89">
        <v>508</v>
      </c>
      <c r="C18" s="85" t="s">
        <v>52</v>
      </c>
      <c r="D18" s="89" t="s">
        <v>44</v>
      </c>
      <c r="E18" s="81" t="s">
        <v>99</v>
      </c>
      <c r="F18" s="20">
        <v>0.6255324074074075</v>
      </c>
      <c r="G18" s="17">
        <f aca="true" t="shared" si="2" ref="G18:G26">IF(F18&gt;H$15,F18-H$15,F18+24-H$15)</f>
        <v>0.056087962962963034</v>
      </c>
      <c r="H18" s="18">
        <f aca="true" t="shared" si="3" ref="H18:H26">HOUR(G18)*60*60+MINUTE(G18)*60+SECOND(G18)</f>
        <v>4846</v>
      </c>
      <c r="I18" s="69">
        <v>1.036</v>
      </c>
      <c r="J18" s="18">
        <f aca="true" t="shared" si="4" ref="J18:J26">H18*I18</f>
        <v>5020.456</v>
      </c>
      <c r="K18" s="19">
        <f aca="true" t="shared" si="5" ref="K18:L26">RANK(J18,J$18:J$26,1)</f>
        <v>1</v>
      </c>
      <c r="L18" s="19">
        <f t="shared" si="5"/>
        <v>1</v>
      </c>
      <c r="M18" s="18">
        <f aca="true" t="shared" si="6" ref="M18:M26">H18*I18</f>
        <v>5020.456</v>
      </c>
      <c r="N18" s="19">
        <f aca="true" t="shared" si="7" ref="N18:O26">RANK(M18,M$18:M$26,1)</f>
        <v>1</v>
      </c>
      <c r="O18" s="19">
        <f t="shared" si="7"/>
        <v>1</v>
      </c>
      <c r="P18" s="33">
        <f aca="true" t="shared" si="8" ref="P18:P26">O18*1</f>
        <v>1</v>
      </c>
    </row>
    <row r="19" spans="1:16" ht="15" customHeight="1">
      <c r="A19" s="6"/>
      <c r="B19" s="86">
        <v>1582</v>
      </c>
      <c r="C19" s="84" t="s">
        <v>50</v>
      </c>
      <c r="D19" s="86" t="s">
        <v>44</v>
      </c>
      <c r="E19" s="80" t="s">
        <v>51</v>
      </c>
      <c r="F19" s="20">
        <v>0.6272685185185185</v>
      </c>
      <c r="G19" s="17">
        <f t="shared" si="2"/>
        <v>0.05782407407407408</v>
      </c>
      <c r="H19" s="18">
        <f t="shared" si="3"/>
        <v>4996</v>
      </c>
      <c r="I19" s="68">
        <v>1.037</v>
      </c>
      <c r="J19" s="18">
        <f t="shared" si="4"/>
        <v>5180.852</v>
      </c>
      <c r="K19" s="19">
        <f t="shared" si="5"/>
        <v>2</v>
      </c>
      <c r="L19" s="19">
        <f t="shared" si="5"/>
        <v>2</v>
      </c>
      <c r="M19" s="18">
        <f t="shared" si="6"/>
        <v>5180.852</v>
      </c>
      <c r="N19" s="19">
        <f t="shared" si="7"/>
        <v>2</v>
      </c>
      <c r="O19" s="19">
        <f t="shared" si="7"/>
        <v>2</v>
      </c>
      <c r="P19" s="33">
        <f t="shared" si="8"/>
        <v>2</v>
      </c>
    </row>
    <row r="20" spans="1:16" ht="15" customHeight="1">
      <c r="A20" s="6"/>
      <c r="B20" s="86">
        <v>471</v>
      </c>
      <c r="C20" s="84" t="s">
        <v>43</v>
      </c>
      <c r="D20" s="86" t="s">
        <v>44</v>
      </c>
      <c r="E20" s="81" t="s">
        <v>45</v>
      </c>
      <c r="F20" s="20">
        <v>0.6283796296296297</v>
      </c>
      <c r="G20" s="17">
        <f t="shared" si="2"/>
        <v>0.05893518518518526</v>
      </c>
      <c r="H20" s="18">
        <f t="shared" si="3"/>
        <v>5092</v>
      </c>
      <c r="I20" s="68">
        <v>1.039</v>
      </c>
      <c r="J20" s="18">
        <f t="shared" si="4"/>
        <v>5290.588</v>
      </c>
      <c r="K20" s="19">
        <f t="shared" si="5"/>
        <v>3</v>
      </c>
      <c r="L20" s="19">
        <f t="shared" si="5"/>
        <v>3</v>
      </c>
      <c r="M20" s="18">
        <f t="shared" si="6"/>
        <v>5290.588</v>
      </c>
      <c r="N20" s="19">
        <f t="shared" si="7"/>
        <v>3</v>
      </c>
      <c r="O20" s="19">
        <f t="shared" si="7"/>
        <v>3</v>
      </c>
      <c r="P20" s="33">
        <f t="shared" si="8"/>
        <v>3</v>
      </c>
    </row>
    <row r="21" spans="1:16" ht="15" customHeight="1">
      <c r="A21" s="6"/>
      <c r="B21" s="86">
        <v>1014</v>
      </c>
      <c r="C21" s="84" t="s">
        <v>46</v>
      </c>
      <c r="D21" s="86" t="s">
        <v>44</v>
      </c>
      <c r="E21" s="80" t="s">
        <v>47</v>
      </c>
      <c r="F21" s="20">
        <v>0.6306597222222222</v>
      </c>
      <c r="G21" s="17">
        <f t="shared" si="2"/>
        <v>0.0612152777777778</v>
      </c>
      <c r="H21" s="18">
        <f t="shared" si="3"/>
        <v>5289</v>
      </c>
      <c r="I21" s="68">
        <v>1.039</v>
      </c>
      <c r="J21" s="18">
        <f t="shared" si="4"/>
        <v>5495.271</v>
      </c>
      <c r="K21" s="19">
        <f t="shared" si="5"/>
        <v>4</v>
      </c>
      <c r="L21" s="19">
        <f t="shared" si="5"/>
        <v>4</v>
      </c>
      <c r="M21" s="18">
        <f t="shared" si="6"/>
        <v>5495.271</v>
      </c>
      <c r="N21" s="19">
        <f t="shared" si="7"/>
        <v>4</v>
      </c>
      <c r="O21" s="19">
        <f t="shared" si="7"/>
        <v>4</v>
      </c>
      <c r="P21" s="33">
        <f t="shared" si="8"/>
        <v>4</v>
      </c>
    </row>
    <row r="22" spans="1:16" ht="15" customHeight="1">
      <c r="A22" s="6"/>
      <c r="B22" s="86">
        <v>1776</v>
      </c>
      <c r="C22" s="84" t="s">
        <v>37</v>
      </c>
      <c r="D22" s="86" t="s">
        <v>35</v>
      </c>
      <c r="E22" s="80" t="s">
        <v>38</v>
      </c>
      <c r="F22" s="20">
        <v>0.6303935185185185</v>
      </c>
      <c r="G22" s="17">
        <f t="shared" si="2"/>
        <v>0.06094907407407413</v>
      </c>
      <c r="H22" s="18">
        <f t="shared" si="3"/>
        <v>5266</v>
      </c>
      <c r="I22" s="68">
        <v>1.045</v>
      </c>
      <c r="J22" s="18">
        <f t="shared" si="4"/>
        <v>5502.969999999999</v>
      </c>
      <c r="K22" s="19">
        <f t="shared" si="5"/>
        <v>5</v>
      </c>
      <c r="L22" s="19">
        <f t="shared" si="5"/>
        <v>5</v>
      </c>
      <c r="M22" s="18">
        <f t="shared" si="6"/>
        <v>5502.969999999999</v>
      </c>
      <c r="N22" s="19">
        <f t="shared" si="7"/>
        <v>5</v>
      </c>
      <c r="O22" s="19">
        <f t="shared" si="7"/>
        <v>5</v>
      </c>
      <c r="P22" s="33">
        <f t="shared" si="8"/>
        <v>5</v>
      </c>
    </row>
    <row r="23" spans="1:16" ht="15" customHeight="1">
      <c r="A23" s="6"/>
      <c r="B23" s="86">
        <v>1773</v>
      </c>
      <c r="C23" s="84" t="s">
        <v>39</v>
      </c>
      <c r="D23" s="86" t="s">
        <v>35</v>
      </c>
      <c r="E23" s="80" t="s">
        <v>40</v>
      </c>
      <c r="F23" s="20">
        <v>0.6314467592592593</v>
      </c>
      <c r="G23" s="17">
        <f t="shared" si="2"/>
        <v>0.062002314814814885</v>
      </c>
      <c r="H23" s="18">
        <f t="shared" si="3"/>
        <v>5357</v>
      </c>
      <c r="I23" s="68">
        <v>1.045</v>
      </c>
      <c r="J23" s="18">
        <f t="shared" si="4"/>
        <v>5598.065</v>
      </c>
      <c r="K23" s="19">
        <f t="shared" si="5"/>
        <v>6</v>
      </c>
      <c r="L23" s="19">
        <f t="shared" si="5"/>
        <v>6</v>
      </c>
      <c r="M23" s="18">
        <f t="shared" si="6"/>
        <v>5598.065</v>
      </c>
      <c r="N23" s="19">
        <f t="shared" si="7"/>
        <v>6</v>
      </c>
      <c r="O23" s="19">
        <f t="shared" si="7"/>
        <v>6</v>
      </c>
      <c r="P23" s="33">
        <f t="shared" si="8"/>
        <v>6</v>
      </c>
    </row>
    <row r="24" spans="1:16" ht="15" customHeight="1">
      <c r="A24" s="6"/>
      <c r="B24" s="113">
        <v>4440</v>
      </c>
      <c r="C24" s="115" t="s">
        <v>48</v>
      </c>
      <c r="D24" s="113" t="s">
        <v>49</v>
      </c>
      <c r="E24" s="79" t="s">
        <v>98</v>
      </c>
      <c r="F24" s="20">
        <v>0.6319444444444444</v>
      </c>
      <c r="G24" s="17">
        <f t="shared" si="2"/>
        <v>0.0625</v>
      </c>
      <c r="H24" s="18">
        <f t="shared" si="3"/>
        <v>5400</v>
      </c>
      <c r="I24" s="66">
        <v>1.039</v>
      </c>
      <c r="J24" s="18">
        <f t="shared" si="4"/>
        <v>5610.599999999999</v>
      </c>
      <c r="K24" s="19">
        <f t="shared" si="5"/>
        <v>7</v>
      </c>
      <c r="L24" s="19">
        <f t="shared" si="5"/>
        <v>7</v>
      </c>
      <c r="M24" s="18">
        <f t="shared" si="6"/>
        <v>5610.599999999999</v>
      </c>
      <c r="N24" s="19">
        <f t="shared" si="7"/>
        <v>7</v>
      </c>
      <c r="O24" s="19">
        <f t="shared" si="7"/>
        <v>7</v>
      </c>
      <c r="P24" s="33">
        <f t="shared" si="8"/>
        <v>7</v>
      </c>
    </row>
    <row r="25" spans="1:16" ht="15" customHeight="1">
      <c r="A25" s="6"/>
      <c r="B25" s="89">
        <v>818</v>
      </c>
      <c r="C25" s="85" t="s">
        <v>53</v>
      </c>
      <c r="D25" s="89" t="s">
        <v>54</v>
      </c>
      <c r="E25" s="80" t="s">
        <v>100</v>
      </c>
      <c r="F25" s="20">
        <v>0.6335879629629629</v>
      </c>
      <c r="G25" s="17">
        <f t="shared" si="2"/>
        <v>0.06414351851851852</v>
      </c>
      <c r="H25" s="18">
        <f t="shared" si="3"/>
        <v>5542</v>
      </c>
      <c r="I25" s="69">
        <v>1.024</v>
      </c>
      <c r="J25" s="18">
        <f t="shared" si="4"/>
        <v>5675.008</v>
      </c>
      <c r="K25" s="19">
        <f t="shared" si="5"/>
        <v>8</v>
      </c>
      <c r="L25" s="19">
        <f t="shared" si="5"/>
        <v>8</v>
      </c>
      <c r="M25" s="18">
        <f t="shared" si="6"/>
        <v>5675.008</v>
      </c>
      <c r="N25" s="19">
        <f t="shared" si="7"/>
        <v>8</v>
      </c>
      <c r="O25" s="19">
        <f t="shared" si="7"/>
        <v>8</v>
      </c>
      <c r="P25" s="33">
        <f t="shared" si="8"/>
        <v>8</v>
      </c>
    </row>
    <row r="26" spans="1:16" ht="15" customHeight="1">
      <c r="A26" s="6"/>
      <c r="B26" s="86">
        <v>1774</v>
      </c>
      <c r="C26" s="89" t="s">
        <v>41</v>
      </c>
      <c r="D26" s="86" t="s">
        <v>35</v>
      </c>
      <c r="E26" s="89" t="s">
        <v>42</v>
      </c>
      <c r="F26" s="20">
        <v>0.6361805555555555</v>
      </c>
      <c r="G26" s="17">
        <f t="shared" si="2"/>
        <v>0.06673611111111111</v>
      </c>
      <c r="H26" s="18">
        <f t="shared" si="3"/>
        <v>5766</v>
      </c>
      <c r="I26" s="68">
        <v>1.045</v>
      </c>
      <c r="J26" s="18">
        <f t="shared" si="4"/>
        <v>6025.469999999999</v>
      </c>
      <c r="K26" s="19">
        <f t="shared" si="5"/>
        <v>9</v>
      </c>
      <c r="L26" s="19">
        <f t="shared" si="5"/>
        <v>9</v>
      </c>
      <c r="M26" s="18">
        <f t="shared" si="6"/>
        <v>6025.469999999999</v>
      </c>
      <c r="N26" s="19">
        <f t="shared" si="7"/>
        <v>9</v>
      </c>
      <c r="O26" s="19">
        <f t="shared" si="7"/>
        <v>9</v>
      </c>
      <c r="P26" s="33">
        <f t="shared" si="8"/>
        <v>9</v>
      </c>
    </row>
    <row r="27" spans="1:16" ht="18" customHeight="1">
      <c r="A27" s="2" t="s">
        <v>20</v>
      </c>
      <c r="B27" s="29"/>
      <c r="C27" s="29"/>
      <c r="D27" s="29"/>
      <c r="E27" s="4"/>
      <c r="F27" s="4"/>
      <c r="G27" s="8" t="s">
        <v>0</v>
      </c>
      <c r="H27" s="63">
        <v>0.5659722222222222</v>
      </c>
      <c r="I27" s="9"/>
      <c r="J27" s="10"/>
      <c r="K27" s="11"/>
      <c r="L27" s="4"/>
      <c r="M27" s="11"/>
      <c r="N27" s="11"/>
      <c r="O27" s="4"/>
      <c r="P27" s="30"/>
    </row>
    <row r="28" spans="1:16" ht="12" customHeight="1">
      <c r="A28" s="6"/>
      <c r="B28" s="75" t="s">
        <v>1</v>
      </c>
      <c r="C28" s="121" t="s">
        <v>2</v>
      </c>
      <c r="D28" s="119" t="s">
        <v>3</v>
      </c>
      <c r="E28" s="119" t="s">
        <v>4</v>
      </c>
      <c r="F28" s="12" t="s">
        <v>5</v>
      </c>
      <c r="G28" s="53" t="s">
        <v>6</v>
      </c>
      <c r="H28" s="54"/>
      <c r="I28" s="123" t="s">
        <v>7</v>
      </c>
      <c r="J28" s="50" t="s">
        <v>8</v>
      </c>
      <c r="K28" s="51"/>
      <c r="L28" s="52"/>
      <c r="M28" s="50" t="s">
        <v>9</v>
      </c>
      <c r="N28" s="51"/>
      <c r="O28" s="52"/>
      <c r="P28" s="31" t="s">
        <v>18</v>
      </c>
    </row>
    <row r="29" spans="1:16" ht="12" customHeight="1">
      <c r="A29" s="6"/>
      <c r="B29" s="74" t="s">
        <v>10</v>
      </c>
      <c r="C29" s="122"/>
      <c r="D29" s="120"/>
      <c r="E29" s="120"/>
      <c r="F29" s="45" t="s">
        <v>11</v>
      </c>
      <c r="G29" s="13" t="s">
        <v>11</v>
      </c>
      <c r="H29" s="14" t="s">
        <v>12</v>
      </c>
      <c r="I29" s="124"/>
      <c r="J29" s="15" t="s">
        <v>13</v>
      </c>
      <c r="K29" s="15" t="s">
        <v>14</v>
      </c>
      <c r="L29" s="16" t="s">
        <v>15</v>
      </c>
      <c r="M29" s="15" t="s">
        <v>13</v>
      </c>
      <c r="N29" s="15" t="s">
        <v>14</v>
      </c>
      <c r="O29" s="16" t="s">
        <v>15</v>
      </c>
      <c r="P29" s="32" t="s">
        <v>16</v>
      </c>
    </row>
    <row r="30" spans="1:16" ht="15" customHeight="1">
      <c r="A30" s="6"/>
      <c r="B30" s="89">
        <v>275</v>
      </c>
      <c r="C30" s="88" t="s">
        <v>63</v>
      </c>
      <c r="D30" s="89" t="s">
        <v>33</v>
      </c>
      <c r="E30" s="87" t="s">
        <v>104</v>
      </c>
      <c r="F30" s="20">
        <v>0.6100347222222222</v>
      </c>
      <c r="G30" s="17">
        <f aca="true" t="shared" si="9" ref="G30:G40">IF(F30&gt;H$27,F30-H$27,F30+24-H$27)</f>
        <v>0.044062500000000004</v>
      </c>
      <c r="H30" s="18">
        <f aca="true" t="shared" si="10" ref="H30:H40">HOUR(G30)*60*60+MINUTE(G30)*60+SECOND(G30)</f>
        <v>3807</v>
      </c>
      <c r="I30" s="70">
        <v>0.988</v>
      </c>
      <c r="J30" s="18">
        <f aca="true" t="shared" si="11" ref="J30:J40">H30*I30</f>
        <v>3761.316</v>
      </c>
      <c r="K30" s="19">
        <f aca="true" t="shared" si="12" ref="K30:L40">RANK(J30,J$30:J$40,1)</f>
        <v>1</v>
      </c>
      <c r="L30" s="19">
        <f t="shared" si="12"/>
        <v>1</v>
      </c>
      <c r="M30" s="18">
        <f aca="true" t="shared" si="13" ref="M30:M40">H30*I30</f>
        <v>3761.316</v>
      </c>
      <c r="N30" s="19">
        <f aca="true" t="shared" si="14" ref="N30:O40">RANK(M30,M$30:M$40,1)</f>
        <v>1</v>
      </c>
      <c r="O30" s="19">
        <f t="shared" si="14"/>
        <v>1</v>
      </c>
      <c r="P30" s="33">
        <f aca="true" t="shared" si="15" ref="P30:P40">O30*1</f>
        <v>1</v>
      </c>
    </row>
    <row r="31" spans="1:16" ht="15" customHeight="1">
      <c r="A31" s="6"/>
      <c r="B31" s="86">
        <v>2901</v>
      </c>
      <c r="C31" s="88" t="s">
        <v>69</v>
      </c>
      <c r="D31" s="86" t="s">
        <v>70</v>
      </c>
      <c r="E31" s="87" t="s">
        <v>105</v>
      </c>
      <c r="F31" s="20">
        <v>0.6125810185185185</v>
      </c>
      <c r="G31" s="17">
        <f t="shared" si="9"/>
        <v>0.04660879629629633</v>
      </c>
      <c r="H31" s="18">
        <f t="shared" si="10"/>
        <v>4027</v>
      </c>
      <c r="I31" s="71">
        <v>0.984</v>
      </c>
      <c r="J31" s="18">
        <f t="shared" si="11"/>
        <v>3962.5679999999998</v>
      </c>
      <c r="K31" s="19">
        <f t="shared" si="12"/>
        <v>2</v>
      </c>
      <c r="L31" s="19">
        <f t="shared" si="12"/>
        <v>2</v>
      </c>
      <c r="M31" s="18">
        <f t="shared" si="13"/>
        <v>3962.5679999999998</v>
      </c>
      <c r="N31" s="19">
        <f t="shared" si="14"/>
        <v>2</v>
      </c>
      <c r="O31" s="19">
        <f t="shared" si="14"/>
        <v>2</v>
      </c>
      <c r="P31" s="33">
        <f t="shared" si="15"/>
        <v>2</v>
      </c>
    </row>
    <row r="32" spans="1:16" ht="15" customHeight="1">
      <c r="A32" s="6"/>
      <c r="B32" s="86">
        <v>3470</v>
      </c>
      <c r="C32" s="88" t="s">
        <v>61</v>
      </c>
      <c r="D32" s="86" t="s">
        <v>58</v>
      </c>
      <c r="E32" s="87" t="s">
        <v>62</v>
      </c>
      <c r="F32" s="20">
        <v>0.6124537037037037</v>
      </c>
      <c r="G32" s="17">
        <f t="shared" si="9"/>
        <v>0.04648148148148146</v>
      </c>
      <c r="H32" s="18">
        <f t="shared" si="10"/>
        <v>4016</v>
      </c>
      <c r="I32" s="71">
        <v>0.996</v>
      </c>
      <c r="J32" s="18">
        <f t="shared" si="11"/>
        <v>3999.936</v>
      </c>
      <c r="K32" s="19">
        <f t="shared" si="12"/>
        <v>3</v>
      </c>
      <c r="L32" s="19">
        <f t="shared" si="12"/>
        <v>3</v>
      </c>
      <c r="M32" s="18">
        <f t="shared" si="13"/>
        <v>3999.936</v>
      </c>
      <c r="N32" s="19">
        <f t="shared" si="14"/>
        <v>3</v>
      </c>
      <c r="O32" s="19">
        <f t="shared" si="14"/>
        <v>3</v>
      </c>
      <c r="P32" s="33">
        <f t="shared" si="15"/>
        <v>3</v>
      </c>
    </row>
    <row r="33" spans="1:16" ht="15" customHeight="1">
      <c r="A33" s="6"/>
      <c r="B33" s="86">
        <v>738</v>
      </c>
      <c r="C33" s="85" t="s">
        <v>101</v>
      </c>
      <c r="D33" s="89" t="s">
        <v>55</v>
      </c>
      <c r="E33" s="64" t="s">
        <v>102</v>
      </c>
      <c r="F33" s="20">
        <v>0.6122106481481482</v>
      </c>
      <c r="G33" s="17">
        <f t="shared" si="9"/>
        <v>0.046238425925925974</v>
      </c>
      <c r="H33" s="18">
        <f t="shared" si="10"/>
        <v>3995</v>
      </c>
      <c r="I33" s="71">
        <v>1.019</v>
      </c>
      <c r="J33" s="18">
        <f t="shared" si="11"/>
        <v>4070.9049999999997</v>
      </c>
      <c r="K33" s="19">
        <f t="shared" si="12"/>
        <v>4</v>
      </c>
      <c r="L33" s="19">
        <f t="shared" si="12"/>
        <v>4</v>
      </c>
      <c r="M33" s="18">
        <f t="shared" si="13"/>
        <v>4070.9049999999997</v>
      </c>
      <c r="N33" s="19">
        <f t="shared" si="14"/>
        <v>4</v>
      </c>
      <c r="O33" s="19">
        <f t="shared" si="14"/>
        <v>4</v>
      </c>
      <c r="P33" s="33">
        <f t="shared" si="15"/>
        <v>4</v>
      </c>
    </row>
    <row r="34" spans="1:16" ht="15" customHeight="1">
      <c r="A34" s="6"/>
      <c r="B34" s="86">
        <v>3939</v>
      </c>
      <c r="C34" s="84" t="s">
        <v>59</v>
      </c>
      <c r="D34" s="86" t="s">
        <v>58</v>
      </c>
      <c r="E34" s="83" t="s">
        <v>60</v>
      </c>
      <c r="F34" s="20">
        <v>0.6132175925925926</v>
      </c>
      <c r="G34" s="17">
        <f t="shared" si="9"/>
        <v>0.047245370370370354</v>
      </c>
      <c r="H34" s="18">
        <f t="shared" si="10"/>
        <v>4082</v>
      </c>
      <c r="I34" s="71">
        <v>0.998</v>
      </c>
      <c r="J34" s="18">
        <f t="shared" si="11"/>
        <v>4073.836</v>
      </c>
      <c r="K34" s="19">
        <f t="shared" si="12"/>
        <v>5</v>
      </c>
      <c r="L34" s="19">
        <f t="shared" si="12"/>
        <v>5</v>
      </c>
      <c r="M34" s="18">
        <f t="shared" si="13"/>
        <v>4073.836</v>
      </c>
      <c r="N34" s="19">
        <f t="shared" si="14"/>
        <v>5</v>
      </c>
      <c r="O34" s="19">
        <f t="shared" si="14"/>
        <v>5</v>
      </c>
      <c r="P34" s="33">
        <f t="shared" si="15"/>
        <v>5</v>
      </c>
    </row>
    <row r="35" spans="1:16" ht="15" customHeight="1">
      <c r="A35" s="6"/>
      <c r="B35" s="86">
        <v>1979</v>
      </c>
      <c r="C35" s="88" t="s">
        <v>67</v>
      </c>
      <c r="D35" s="86" t="s">
        <v>58</v>
      </c>
      <c r="E35" s="87" t="s">
        <v>68</v>
      </c>
      <c r="F35" s="20">
        <v>0.6139467592592592</v>
      </c>
      <c r="G35" s="17">
        <f t="shared" si="9"/>
        <v>0.047974537037037024</v>
      </c>
      <c r="H35" s="18">
        <f t="shared" si="10"/>
        <v>4145</v>
      </c>
      <c r="I35" s="71">
        <v>0.988</v>
      </c>
      <c r="J35" s="18">
        <f t="shared" si="11"/>
        <v>4095.2599999999998</v>
      </c>
      <c r="K35" s="19">
        <f t="shared" si="12"/>
        <v>6</v>
      </c>
      <c r="L35" s="19">
        <f t="shared" si="12"/>
        <v>6</v>
      </c>
      <c r="M35" s="18">
        <f t="shared" si="13"/>
        <v>4095.2599999999998</v>
      </c>
      <c r="N35" s="19">
        <f t="shared" si="14"/>
        <v>6</v>
      </c>
      <c r="O35" s="19">
        <f t="shared" si="14"/>
        <v>6</v>
      </c>
      <c r="P35" s="33">
        <f t="shared" si="15"/>
        <v>6</v>
      </c>
    </row>
    <row r="36" spans="1:16" ht="15" customHeight="1">
      <c r="A36" s="6"/>
      <c r="B36" s="86">
        <v>532</v>
      </c>
      <c r="C36" s="88" t="s">
        <v>74</v>
      </c>
      <c r="D36" s="86" t="s">
        <v>72</v>
      </c>
      <c r="E36" s="87" t="s">
        <v>75</v>
      </c>
      <c r="F36" s="20">
        <v>0.6156597222222222</v>
      </c>
      <c r="G36" s="17">
        <f t="shared" si="9"/>
        <v>0.049687499999999996</v>
      </c>
      <c r="H36" s="18">
        <f t="shared" si="10"/>
        <v>4293</v>
      </c>
      <c r="I36" s="71">
        <v>0.981</v>
      </c>
      <c r="J36" s="18">
        <f t="shared" si="11"/>
        <v>4211.433</v>
      </c>
      <c r="K36" s="19">
        <f t="shared" si="12"/>
        <v>7</v>
      </c>
      <c r="L36" s="19">
        <f t="shared" si="12"/>
        <v>7</v>
      </c>
      <c r="M36" s="18">
        <f t="shared" si="13"/>
        <v>4211.433</v>
      </c>
      <c r="N36" s="19">
        <f t="shared" si="14"/>
        <v>7</v>
      </c>
      <c r="O36" s="19">
        <f t="shared" si="14"/>
        <v>7</v>
      </c>
      <c r="P36" s="33">
        <f t="shared" si="15"/>
        <v>7</v>
      </c>
    </row>
    <row r="37" spans="1:16" ht="15" customHeight="1">
      <c r="A37" s="6"/>
      <c r="B37" s="86">
        <v>4141</v>
      </c>
      <c r="C37" s="89" t="s">
        <v>71</v>
      </c>
      <c r="D37" s="89" t="s">
        <v>72</v>
      </c>
      <c r="E37" s="82" t="s">
        <v>73</v>
      </c>
      <c r="F37" s="20">
        <v>0.6163773148148148</v>
      </c>
      <c r="G37" s="17">
        <f t="shared" si="9"/>
        <v>0.050405092592592626</v>
      </c>
      <c r="H37" s="18">
        <f t="shared" si="10"/>
        <v>4355</v>
      </c>
      <c r="I37" s="71">
        <v>0.982</v>
      </c>
      <c r="J37" s="18">
        <f t="shared" si="11"/>
        <v>4276.61</v>
      </c>
      <c r="K37" s="19">
        <f t="shared" si="12"/>
        <v>8</v>
      </c>
      <c r="L37" s="19">
        <f t="shared" si="12"/>
        <v>8</v>
      </c>
      <c r="M37" s="18">
        <f t="shared" si="13"/>
        <v>4276.61</v>
      </c>
      <c r="N37" s="19">
        <f t="shared" si="14"/>
        <v>8</v>
      </c>
      <c r="O37" s="19">
        <f t="shared" si="14"/>
        <v>8</v>
      </c>
      <c r="P37" s="33">
        <f t="shared" si="15"/>
        <v>8</v>
      </c>
    </row>
    <row r="38" spans="1:16" ht="15" customHeight="1">
      <c r="A38" s="6"/>
      <c r="B38" s="86">
        <v>408</v>
      </c>
      <c r="C38" s="89" t="s">
        <v>64</v>
      </c>
      <c r="D38" s="89" t="s">
        <v>65</v>
      </c>
      <c r="E38" s="82" t="s">
        <v>66</v>
      </c>
      <c r="F38" s="20">
        <v>0.6161805555555556</v>
      </c>
      <c r="G38" s="17">
        <f t="shared" si="9"/>
        <v>0.05020833333333341</v>
      </c>
      <c r="H38" s="18">
        <f t="shared" si="10"/>
        <v>4338</v>
      </c>
      <c r="I38" s="71">
        <v>0.988</v>
      </c>
      <c r="J38" s="18">
        <f t="shared" si="11"/>
        <v>4285.9439999999995</v>
      </c>
      <c r="K38" s="19">
        <f t="shared" si="12"/>
        <v>9</v>
      </c>
      <c r="L38" s="19">
        <f t="shared" si="12"/>
        <v>9</v>
      </c>
      <c r="M38" s="18">
        <f t="shared" si="13"/>
        <v>4285.9439999999995</v>
      </c>
      <c r="N38" s="19">
        <f t="shared" si="14"/>
        <v>9</v>
      </c>
      <c r="O38" s="19">
        <f t="shared" si="14"/>
        <v>9</v>
      </c>
      <c r="P38" s="33">
        <f t="shared" si="15"/>
        <v>9</v>
      </c>
    </row>
    <row r="39" spans="1:16" ht="15" customHeight="1">
      <c r="A39" s="6"/>
      <c r="B39" s="86">
        <v>481</v>
      </c>
      <c r="C39" s="89" t="s">
        <v>56</v>
      </c>
      <c r="D39" s="89" t="s">
        <v>103</v>
      </c>
      <c r="E39" s="82" t="s">
        <v>57</v>
      </c>
      <c r="F39" s="20">
        <v>0.6159722222222223</v>
      </c>
      <c r="G39" s="17">
        <f t="shared" si="9"/>
        <v>0.050000000000000044</v>
      </c>
      <c r="H39" s="18">
        <f t="shared" si="10"/>
        <v>4320</v>
      </c>
      <c r="I39" s="68">
        <v>1.015</v>
      </c>
      <c r="J39" s="18">
        <f t="shared" si="11"/>
        <v>4384.799999999999</v>
      </c>
      <c r="K39" s="19">
        <f t="shared" si="12"/>
        <v>10</v>
      </c>
      <c r="L39" s="19">
        <f t="shared" si="12"/>
        <v>10</v>
      </c>
      <c r="M39" s="18">
        <f t="shared" si="13"/>
        <v>4384.799999999999</v>
      </c>
      <c r="N39" s="19">
        <f t="shared" si="14"/>
        <v>10</v>
      </c>
      <c r="O39" s="19">
        <f t="shared" si="14"/>
        <v>10</v>
      </c>
      <c r="P39" s="33">
        <f t="shared" si="15"/>
        <v>10</v>
      </c>
    </row>
    <row r="40" spans="1:16" ht="15" customHeight="1">
      <c r="A40" s="6"/>
      <c r="B40" s="89">
        <v>500</v>
      </c>
      <c r="C40" s="89" t="s">
        <v>106</v>
      </c>
      <c r="D40" s="89" t="s">
        <v>107</v>
      </c>
      <c r="E40" s="89" t="s">
        <v>108</v>
      </c>
      <c r="F40" s="20">
        <v>0.6195833333333333</v>
      </c>
      <c r="G40" s="17">
        <f t="shared" si="9"/>
        <v>0.053611111111111054</v>
      </c>
      <c r="H40" s="18">
        <f t="shared" si="10"/>
        <v>4632</v>
      </c>
      <c r="I40" s="70">
        <v>0.983</v>
      </c>
      <c r="J40" s="18">
        <f t="shared" si="11"/>
        <v>4553.256</v>
      </c>
      <c r="K40" s="19">
        <f t="shared" si="12"/>
        <v>11</v>
      </c>
      <c r="L40" s="19">
        <f t="shared" si="12"/>
        <v>11</v>
      </c>
      <c r="M40" s="18">
        <f t="shared" si="13"/>
        <v>4553.256</v>
      </c>
      <c r="N40" s="19">
        <f t="shared" si="14"/>
        <v>11</v>
      </c>
      <c r="O40" s="19">
        <f t="shared" si="14"/>
        <v>11</v>
      </c>
      <c r="P40" s="33">
        <f t="shared" si="15"/>
        <v>11</v>
      </c>
    </row>
    <row r="41" spans="1:16" ht="12.75" customHeight="1">
      <c r="A41" s="6"/>
      <c r="B41" s="58"/>
      <c r="C41" s="58"/>
      <c r="D41" s="58"/>
      <c r="E41" s="58"/>
      <c r="F41" s="21"/>
      <c r="G41" s="22"/>
      <c r="H41" s="23"/>
      <c r="I41" s="59"/>
      <c r="J41" s="23"/>
      <c r="K41" s="24"/>
      <c r="L41" s="24"/>
      <c r="M41" s="23"/>
      <c r="N41" s="24"/>
      <c r="O41" s="24"/>
      <c r="P41" s="36"/>
    </row>
    <row r="42" spans="1:17" s="5" customFormat="1" ht="15" customHeight="1">
      <c r="A42" s="38"/>
      <c r="C42" s="56"/>
      <c r="D42" s="48" t="s">
        <v>22</v>
      </c>
      <c r="E42" s="3"/>
      <c r="F42" s="39"/>
      <c r="G42" s="40"/>
      <c r="H42" s="41"/>
      <c r="I42" s="42"/>
      <c r="J42" s="44"/>
      <c r="K42" s="42"/>
      <c r="L42" s="43"/>
      <c r="M42" s="28" t="s">
        <v>17</v>
      </c>
      <c r="N42" s="42"/>
      <c r="O42" s="43"/>
      <c r="P42" s="28"/>
      <c r="Q42" s="49"/>
    </row>
    <row r="43" ht="15" customHeight="1">
      <c r="M43" s="43" t="s">
        <v>135</v>
      </c>
    </row>
    <row r="44" spans="5:13" ht="15" customHeight="1">
      <c r="E44" s="48"/>
      <c r="M44" s="43"/>
    </row>
    <row r="45" spans="5:13" ht="15" customHeight="1">
      <c r="E45" s="48"/>
      <c r="M45" s="43"/>
    </row>
    <row r="46" spans="5:13" ht="15" customHeight="1">
      <c r="E46" s="48"/>
      <c r="M46" s="43"/>
    </row>
    <row r="47" spans="5:13" ht="15" customHeight="1">
      <c r="E47" s="48"/>
      <c r="M47" s="43"/>
    </row>
    <row r="48" spans="5:13" ht="15" customHeight="1">
      <c r="E48" s="48"/>
      <c r="M48" s="43"/>
    </row>
    <row r="49" spans="5:13" ht="15" customHeight="1">
      <c r="E49" s="48"/>
      <c r="M49" s="43"/>
    </row>
    <row r="50" spans="5:13" ht="15" customHeight="1">
      <c r="E50" s="48"/>
      <c r="M50" s="43"/>
    </row>
    <row r="51" spans="5:13" ht="15" customHeight="1">
      <c r="E51" s="48"/>
      <c r="M51" s="43"/>
    </row>
    <row r="52" spans="1:16" ht="13.5" customHeight="1">
      <c r="A52" s="6"/>
      <c r="F52" s="57" t="s">
        <v>94</v>
      </c>
      <c r="G52" s="6"/>
      <c r="I52" s="7"/>
      <c r="J52" s="7"/>
      <c r="K52" s="7"/>
      <c r="L52" s="7"/>
      <c r="M52" s="7"/>
      <c r="N52" s="7"/>
      <c r="O52" s="7"/>
      <c r="P52" s="25"/>
    </row>
    <row r="53" spans="1:16" ht="12.75">
      <c r="A53" s="6"/>
      <c r="F53" s="46" t="s">
        <v>133</v>
      </c>
      <c r="G53" s="6"/>
      <c r="I53" s="7"/>
      <c r="J53" s="7"/>
      <c r="K53" s="7"/>
      <c r="L53" s="7"/>
      <c r="M53" s="7"/>
      <c r="N53" s="7"/>
      <c r="O53" s="7"/>
      <c r="P53" s="25"/>
    </row>
    <row r="54" spans="1:16" ht="12.75" customHeight="1">
      <c r="A54" s="6"/>
      <c r="B54" s="58"/>
      <c r="C54" s="58"/>
      <c r="D54" s="58"/>
      <c r="E54" s="58"/>
      <c r="F54" s="21"/>
      <c r="G54" s="22"/>
      <c r="H54" s="23"/>
      <c r="I54" s="59"/>
      <c r="J54" s="23"/>
      <c r="K54" s="24"/>
      <c r="L54" s="24"/>
      <c r="M54" s="23"/>
      <c r="N54" s="24"/>
      <c r="O54" s="24"/>
      <c r="P54" s="36"/>
    </row>
    <row r="55" spans="1:16" ht="21" customHeight="1">
      <c r="A55" s="2" t="s">
        <v>21</v>
      </c>
      <c r="B55" s="29"/>
      <c r="C55" s="29"/>
      <c r="D55" s="29"/>
      <c r="E55" s="4"/>
      <c r="F55" s="4"/>
      <c r="G55" s="8" t="s">
        <v>0</v>
      </c>
      <c r="H55" s="63">
        <v>0.5625</v>
      </c>
      <c r="I55" s="9"/>
      <c r="J55" s="10"/>
      <c r="K55" s="11"/>
      <c r="L55" s="4"/>
      <c r="M55" s="11"/>
      <c r="N55" s="11"/>
      <c r="O55" s="4"/>
      <c r="P55" s="30"/>
    </row>
    <row r="56" spans="1:16" ht="12.75" customHeight="1">
      <c r="A56" s="6"/>
      <c r="B56" s="75" t="s">
        <v>1</v>
      </c>
      <c r="C56" s="121" t="s">
        <v>2</v>
      </c>
      <c r="D56" s="119" t="s">
        <v>3</v>
      </c>
      <c r="E56" s="119" t="s">
        <v>4</v>
      </c>
      <c r="F56" s="12" t="s">
        <v>5</v>
      </c>
      <c r="G56" s="53" t="s">
        <v>6</v>
      </c>
      <c r="H56" s="54"/>
      <c r="I56" s="123" t="s">
        <v>7</v>
      </c>
      <c r="J56" s="50" t="s">
        <v>8</v>
      </c>
      <c r="K56" s="51"/>
      <c r="L56" s="52"/>
      <c r="M56" s="50" t="s">
        <v>9</v>
      </c>
      <c r="N56" s="51"/>
      <c r="O56" s="52"/>
      <c r="P56" s="31" t="s">
        <v>18</v>
      </c>
    </row>
    <row r="57" spans="1:16" ht="12.75" customHeight="1">
      <c r="A57" s="6"/>
      <c r="B57" s="74" t="s">
        <v>10</v>
      </c>
      <c r="C57" s="122"/>
      <c r="D57" s="120"/>
      <c r="E57" s="120"/>
      <c r="F57" s="45" t="s">
        <v>11</v>
      </c>
      <c r="G57" s="13" t="s">
        <v>11</v>
      </c>
      <c r="H57" s="14" t="s">
        <v>12</v>
      </c>
      <c r="I57" s="124"/>
      <c r="J57" s="15" t="s">
        <v>13</v>
      </c>
      <c r="K57" s="15" t="s">
        <v>14</v>
      </c>
      <c r="L57" s="16" t="s">
        <v>15</v>
      </c>
      <c r="M57" s="15" t="s">
        <v>13</v>
      </c>
      <c r="N57" s="15" t="s">
        <v>14</v>
      </c>
      <c r="O57" s="16" t="s">
        <v>15</v>
      </c>
      <c r="P57" s="32" t="s">
        <v>16</v>
      </c>
    </row>
    <row r="58" spans="1:16" ht="15" customHeight="1">
      <c r="A58" s="6"/>
      <c r="B58" s="89">
        <v>337</v>
      </c>
      <c r="C58" s="89" t="s">
        <v>84</v>
      </c>
      <c r="D58" s="89" t="s">
        <v>85</v>
      </c>
      <c r="E58" s="89" t="s">
        <v>86</v>
      </c>
      <c r="F58" s="20">
        <v>0.6116782407407407</v>
      </c>
      <c r="G58" s="17">
        <f aca="true" t="shared" si="16" ref="G58:G65">IF(F58&gt;H$55,F58-H$55,F58+24-H$55)</f>
        <v>0.04917824074074073</v>
      </c>
      <c r="H58" s="18">
        <f aca="true" t="shared" si="17" ref="H58:H65">HOUR(G58)*60*60+MINUTE(G58)*60+SECOND(G58)</f>
        <v>4249</v>
      </c>
      <c r="I58" s="72">
        <v>0.956</v>
      </c>
      <c r="J58" s="18">
        <f aca="true" t="shared" si="18" ref="J58:J65">H58*I58</f>
        <v>4062.044</v>
      </c>
      <c r="K58" s="19">
        <f aca="true" t="shared" si="19" ref="K58:L65">RANK(J58,J$58:J$66,1)</f>
        <v>1</v>
      </c>
      <c r="L58" s="19">
        <f t="shared" si="19"/>
        <v>1</v>
      </c>
      <c r="M58" s="18">
        <f aca="true" t="shared" si="20" ref="M58:M65">H58*I58</f>
        <v>4062.044</v>
      </c>
      <c r="N58" s="19">
        <f aca="true" t="shared" si="21" ref="N58:O65">RANK(M58,M$58:M$66,1)</f>
        <v>1</v>
      </c>
      <c r="O58" s="19">
        <f t="shared" si="21"/>
        <v>1</v>
      </c>
      <c r="P58" s="33">
        <f aca="true" t="shared" si="22" ref="P58:P66">O58*1</f>
        <v>1</v>
      </c>
    </row>
    <row r="59" spans="1:16" ht="15" customHeight="1">
      <c r="A59" s="6"/>
      <c r="B59" s="89">
        <v>5403</v>
      </c>
      <c r="C59" s="89" t="s">
        <v>116</v>
      </c>
      <c r="D59" s="89" t="s">
        <v>117</v>
      </c>
      <c r="E59" s="89" t="s">
        <v>118</v>
      </c>
      <c r="F59" s="20">
        <v>0.6211111111111111</v>
      </c>
      <c r="G59" s="17">
        <f t="shared" si="16"/>
        <v>0.05861111111111106</v>
      </c>
      <c r="H59" s="18">
        <f t="shared" si="17"/>
        <v>5064</v>
      </c>
      <c r="I59" s="72">
        <v>0.891</v>
      </c>
      <c r="J59" s="18">
        <f t="shared" si="18"/>
        <v>4512.024</v>
      </c>
      <c r="K59" s="19">
        <f t="shared" si="19"/>
        <v>2</v>
      </c>
      <c r="L59" s="19">
        <f t="shared" si="19"/>
        <v>2</v>
      </c>
      <c r="M59" s="18">
        <f t="shared" si="20"/>
        <v>4512.024</v>
      </c>
      <c r="N59" s="19">
        <f t="shared" si="21"/>
        <v>2</v>
      </c>
      <c r="O59" s="19">
        <f t="shared" si="21"/>
        <v>2</v>
      </c>
      <c r="P59" s="33">
        <f t="shared" si="22"/>
        <v>2</v>
      </c>
    </row>
    <row r="60" spans="1:16" ht="15" customHeight="1">
      <c r="A60" s="6"/>
      <c r="B60" s="89">
        <v>1269</v>
      </c>
      <c r="C60" s="89" t="s">
        <v>81</v>
      </c>
      <c r="D60" s="89" t="s">
        <v>82</v>
      </c>
      <c r="E60" s="89" t="s">
        <v>110</v>
      </c>
      <c r="F60" s="20">
        <v>0.6178125</v>
      </c>
      <c r="G60" s="17">
        <f t="shared" si="16"/>
        <v>0.05531249999999999</v>
      </c>
      <c r="H60" s="18">
        <f t="shared" si="17"/>
        <v>4779</v>
      </c>
      <c r="I60" s="72">
        <v>0.957</v>
      </c>
      <c r="J60" s="18">
        <f t="shared" si="18"/>
        <v>4573.503</v>
      </c>
      <c r="K60" s="19">
        <f t="shared" si="19"/>
        <v>3</v>
      </c>
      <c r="L60" s="19">
        <f t="shared" si="19"/>
        <v>3</v>
      </c>
      <c r="M60" s="18">
        <f t="shared" si="20"/>
        <v>4573.503</v>
      </c>
      <c r="N60" s="19">
        <f t="shared" si="21"/>
        <v>3</v>
      </c>
      <c r="O60" s="19">
        <f t="shared" si="21"/>
        <v>3</v>
      </c>
      <c r="P60" s="33">
        <f t="shared" si="22"/>
        <v>3</v>
      </c>
    </row>
    <row r="61" spans="1:16" ht="15" customHeight="1">
      <c r="A61" s="6"/>
      <c r="B61" s="89">
        <v>878</v>
      </c>
      <c r="C61" s="89" t="s">
        <v>88</v>
      </c>
      <c r="D61" s="89" t="s">
        <v>89</v>
      </c>
      <c r="E61" s="89" t="s">
        <v>90</v>
      </c>
      <c r="F61" s="20">
        <v>0.6196875000000001</v>
      </c>
      <c r="G61" s="17">
        <f t="shared" si="16"/>
        <v>0.05718750000000006</v>
      </c>
      <c r="H61" s="18">
        <f t="shared" si="17"/>
        <v>4941</v>
      </c>
      <c r="I61" s="72">
        <v>0.927</v>
      </c>
      <c r="J61" s="18">
        <f t="shared" si="18"/>
        <v>4580.307</v>
      </c>
      <c r="K61" s="19">
        <f t="shared" si="19"/>
        <v>4</v>
      </c>
      <c r="L61" s="19">
        <f t="shared" si="19"/>
        <v>4</v>
      </c>
      <c r="M61" s="18">
        <f t="shared" si="20"/>
        <v>4580.307</v>
      </c>
      <c r="N61" s="19">
        <f t="shared" si="21"/>
        <v>4</v>
      </c>
      <c r="O61" s="19">
        <f t="shared" si="21"/>
        <v>4</v>
      </c>
      <c r="P61" s="33">
        <f t="shared" si="22"/>
        <v>4</v>
      </c>
    </row>
    <row r="62" spans="1:16" ht="15" customHeight="1">
      <c r="A62" s="6"/>
      <c r="B62" s="89">
        <v>9101</v>
      </c>
      <c r="C62" s="89" t="s">
        <v>114</v>
      </c>
      <c r="D62" s="89" t="s">
        <v>87</v>
      </c>
      <c r="E62" s="89" t="s">
        <v>115</v>
      </c>
      <c r="F62" s="20">
        <v>0.6197916666666666</v>
      </c>
      <c r="G62" s="17">
        <f t="shared" si="16"/>
        <v>0.05729166666666663</v>
      </c>
      <c r="H62" s="18">
        <f t="shared" si="17"/>
        <v>4950</v>
      </c>
      <c r="I62" s="73">
        <v>0.95</v>
      </c>
      <c r="J62" s="18">
        <f t="shared" si="18"/>
        <v>4702.5</v>
      </c>
      <c r="K62" s="19">
        <f t="shared" si="19"/>
        <v>5</v>
      </c>
      <c r="L62" s="19">
        <f t="shared" si="19"/>
        <v>5</v>
      </c>
      <c r="M62" s="18">
        <f t="shared" si="20"/>
        <v>4702.5</v>
      </c>
      <c r="N62" s="19">
        <f t="shared" si="21"/>
        <v>5</v>
      </c>
      <c r="O62" s="19">
        <f t="shared" si="21"/>
        <v>5</v>
      </c>
      <c r="P62" s="33">
        <f t="shared" si="22"/>
        <v>5</v>
      </c>
    </row>
    <row r="63" spans="1:16" ht="15" customHeight="1">
      <c r="A63" s="6"/>
      <c r="B63" s="89">
        <v>1266</v>
      </c>
      <c r="C63" s="89" t="s">
        <v>111</v>
      </c>
      <c r="D63" s="89" t="s">
        <v>82</v>
      </c>
      <c r="E63" s="89" t="s">
        <v>112</v>
      </c>
      <c r="F63" s="20">
        <v>0.6206134259259259</v>
      </c>
      <c r="G63" s="17">
        <f t="shared" si="16"/>
        <v>0.05811342592592594</v>
      </c>
      <c r="H63" s="18">
        <f t="shared" si="17"/>
        <v>5021</v>
      </c>
      <c r="I63" s="72">
        <v>0.957</v>
      </c>
      <c r="J63" s="18">
        <f t="shared" si="18"/>
        <v>4805.097</v>
      </c>
      <c r="K63" s="19">
        <f t="shared" si="19"/>
        <v>6</v>
      </c>
      <c r="L63" s="19">
        <f t="shared" si="19"/>
        <v>6</v>
      </c>
      <c r="M63" s="18">
        <f t="shared" si="20"/>
        <v>4805.097</v>
      </c>
      <c r="N63" s="19">
        <f t="shared" si="21"/>
        <v>6</v>
      </c>
      <c r="O63" s="19">
        <f t="shared" si="21"/>
        <v>6</v>
      </c>
      <c r="P63" s="33">
        <f t="shared" si="22"/>
        <v>6</v>
      </c>
    </row>
    <row r="64" spans="1:16" ht="15" customHeight="1">
      <c r="A64" s="6"/>
      <c r="B64" s="89">
        <v>1265</v>
      </c>
      <c r="C64" s="89" t="s">
        <v>113</v>
      </c>
      <c r="D64" s="89" t="s">
        <v>82</v>
      </c>
      <c r="E64" s="89" t="s">
        <v>83</v>
      </c>
      <c r="F64" s="20">
        <v>0.6207986111111111</v>
      </c>
      <c r="G64" s="17">
        <f t="shared" si="16"/>
        <v>0.05829861111111112</v>
      </c>
      <c r="H64" s="18">
        <f t="shared" si="17"/>
        <v>5037</v>
      </c>
      <c r="I64" s="72">
        <v>0.957</v>
      </c>
      <c r="J64" s="18">
        <f t="shared" si="18"/>
        <v>4820.409</v>
      </c>
      <c r="K64" s="19">
        <f t="shared" si="19"/>
        <v>7</v>
      </c>
      <c r="L64" s="19">
        <f t="shared" si="19"/>
        <v>7</v>
      </c>
      <c r="M64" s="18">
        <f t="shared" si="20"/>
        <v>4820.409</v>
      </c>
      <c r="N64" s="19">
        <f t="shared" si="21"/>
        <v>7</v>
      </c>
      <c r="O64" s="19">
        <f t="shared" si="21"/>
        <v>7</v>
      </c>
      <c r="P64" s="33">
        <f t="shared" si="22"/>
        <v>7</v>
      </c>
    </row>
    <row r="65" spans="1:16" ht="15" customHeight="1">
      <c r="A65" s="6"/>
      <c r="B65" s="89">
        <v>3100</v>
      </c>
      <c r="C65" s="89" t="s">
        <v>109</v>
      </c>
      <c r="D65" s="89" t="s">
        <v>76</v>
      </c>
      <c r="E65" s="89" t="s">
        <v>77</v>
      </c>
      <c r="F65" s="20">
        <v>0.6264467592592592</v>
      </c>
      <c r="G65" s="17">
        <f t="shared" si="16"/>
        <v>0.06394675925925919</v>
      </c>
      <c r="H65" s="18">
        <f t="shared" si="17"/>
        <v>5525</v>
      </c>
      <c r="I65" s="72">
        <v>0.974</v>
      </c>
      <c r="J65" s="18">
        <f t="shared" si="18"/>
        <v>5381.349999999999</v>
      </c>
      <c r="K65" s="19">
        <f t="shared" si="19"/>
        <v>8</v>
      </c>
      <c r="L65" s="19">
        <f t="shared" si="19"/>
        <v>8</v>
      </c>
      <c r="M65" s="18">
        <f t="shared" si="20"/>
        <v>5381.349999999999</v>
      </c>
      <c r="N65" s="19">
        <f t="shared" si="21"/>
        <v>8</v>
      </c>
      <c r="O65" s="19">
        <f t="shared" si="21"/>
        <v>8</v>
      </c>
      <c r="P65" s="33">
        <f t="shared" si="22"/>
        <v>8</v>
      </c>
    </row>
    <row r="66" spans="1:16" ht="15" customHeight="1">
      <c r="A66" s="6"/>
      <c r="B66" s="89">
        <v>348</v>
      </c>
      <c r="C66" s="89" t="s">
        <v>78</v>
      </c>
      <c r="D66" s="89" t="s">
        <v>79</v>
      </c>
      <c r="E66" s="89" t="s">
        <v>80</v>
      </c>
      <c r="F66" s="20" t="s">
        <v>130</v>
      </c>
      <c r="G66" s="17"/>
      <c r="H66" s="18"/>
      <c r="I66" s="72">
        <v>0.967</v>
      </c>
      <c r="J66" s="18" t="s">
        <v>130</v>
      </c>
      <c r="K66" s="19"/>
      <c r="L66" s="19">
        <v>10</v>
      </c>
      <c r="M66" s="18" t="s">
        <v>130</v>
      </c>
      <c r="N66" s="19"/>
      <c r="O66" s="19">
        <v>10</v>
      </c>
      <c r="P66" s="33">
        <f t="shared" si="22"/>
        <v>10</v>
      </c>
    </row>
    <row r="67" spans="1:16" ht="15" customHeight="1">
      <c r="A67" s="6"/>
      <c r="B67" s="29"/>
      <c r="C67" s="60"/>
      <c r="D67" s="60"/>
      <c r="E67" s="60"/>
      <c r="F67" s="21"/>
      <c r="G67" s="22"/>
      <c r="H67" s="23"/>
      <c r="I67" s="61"/>
      <c r="J67" s="23"/>
      <c r="K67" s="24"/>
      <c r="L67" s="24"/>
      <c r="M67" s="23"/>
      <c r="N67" s="24"/>
      <c r="O67" s="24"/>
      <c r="P67" s="36"/>
    </row>
    <row r="68" spans="1:17" s="5" customFormat="1" ht="15" customHeight="1">
      <c r="A68" s="38"/>
      <c r="C68" s="56"/>
      <c r="D68" s="56"/>
      <c r="E68" s="3"/>
      <c r="F68" s="39"/>
      <c r="G68" s="40"/>
      <c r="H68" s="41"/>
      <c r="I68" s="42"/>
      <c r="J68" s="44"/>
      <c r="K68" s="42"/>
      <c r="L68" s="43"/>
      <c r="M68" s="28" t="s">
        <v>17</v>
      </c>
      <c r="N68" s="42"/>
      <c r="O68" s="43"/>
      <c r="P68" s="28"/>
      <c r="Q68" s="49"/>
    </row>
    <row r="69" spans="4:13" ht="15" customHeight="1">
      <c r="D69" s="48" t="s">
        <v>22</v>
      </c>
      <c r="M69" s="43" t="s">
        <v>135</v>
      </c>
    </row>
    <row r="70" spans="1:16" ht="12.75">
      <c r="A70" s="6"/>
      <c r="C70" s="29"/>
      <c r="D70" s="29"/>
      <c r="F70" s="21"/>
      <c r="G70" s="22"/>
      <c r="H70" s="23"/>
      <c r="I70" s="37"/>
      <c r="J70" s="23"/>
      <c r="K70" s="24"/>
      <c r="L70" s="24"/>
      <c r="M70" s="28"/>
      <c r="N70" s="24"/>
      <c r="O70" s="24"/>
      <c r="P70" s="36"/>
    </row>
    <row r="71" spans="1:16" ht="12.75">
      <c r="A71" s="6"/>
      <c r="B71" s="29"/>
      <c r="C71" s="29"/>
      <c r="D71" s="29"/>
      <c r="E71" s="29"/>
      <c r="F71" s="21"/>
      <c r="G71" s="22"/>
      <c r="H71" s="23"/>
      <c r="I71" s="37"/>
      <c r="J71" s="23"/>
      <c r="K71" s="24"/>
      <c r="L71" s="24"/>
      <c r="M71" s="43"/>
      <c r="N71" s="24"/>
      <c r="O71" s="24"/>
      <c r="P71" s="36"/>
    </row>
  </sheetData>
  <sheetProtection/>
  <mergeCells count="20">
    <mergeCell ref="I4:I5"/>
    <mergeCell ref="C4:C5"/>
    <mergeCell ref="D4:D5"/>
    <mergeCell ref="E4:E5"/>
    <mergeCell ref="C56:C57"/>
    <mergeCell ref="D56:D57"/>
    <mergeCell ref="E56:E57"/>
    <mergeCell ref="I56:I57"/>
    <mergeCell ref="I28:I29"/>
    <mergeCell ref="C28:C29"/>
    <mergeCell ref="D28:D29"/>
    <mergeCell ref="E28:E29"/>
    <mergeCell ref="C11:C12"/>
    <mergeCell ref="D11:D12"/>
    <mergeCell ref="E11:E12"/>
    <mergeCell ref="I11:I12"/>
    <mergeCell ref="C16:C17"/>
    <mergeCell ref="D16:D17"/>
    <mergeCell ref="E16:E17"/>
    <mergeCell ref="I16:I17"/>
  </mergeCells>
  <printOptions/>
  <pageMargins left="0.15748031496062992" right="0" top="0.1968503937007874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31">
      <selection activeCell="M69" sqref="M69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28.8515625" style="0" customWidth="1"/>
    <col min="4" max="4" width="13.28125" style="0" customWidth="1"/>
    <col min="5" max="5" width="36.7109375" style="0" customWidth="1"/>
    <col min="6" max="6" width="7.57421875" style="47" customWidth="1"/>
    <col min="7" max="7" width="7.57421875" style="0" customWidth="1"/>
    <col min="8" max="8" width="7.00390625" style="62" customWidth="1"/>
    <col min="9" max="9" width="5.7109375" style="0" customWidth="1"/>
    <col min="10" max="10" width="7.7109375" style="0" customWidth="1"/>
    <col min="11" max="11" width="4.28125" style="0" customWidth="1"/>
    <col min="12" max="12" width="4.140625" style="0" customWidth="1"/>
    <col min="13" max="13" width="7.7109375" style="0" customWidth="1"/>
    <col min="14" max="15" width="4.28125" style="0" customWidth="1"/>
    <col min="16" max="16" width="5.421875" style="34" customWidth="1"/>
  </cols>
  <sheetData>
    <row r="1" spans="1:16" ht="13.5" customHeight="1">
      <c r="A1" s="6"/>
      <c r="F1" s="57" t="s">
        <v>94</v>
      </c>
      <c r="G1" s="6"/>
      <c r="I1" s="7"/>
      <c r="J1" s="7"/>
      <c r="K1" s="7"/>
      <c r="L1" s="7"/>
      <c r="M1" s="7"/>
      <c r="N1" s="7"/>
      <c r="O1" s="7"/>
      <c r="P1" s="25"/>
    </row>
    <row r="2" spans="1:16" ht="12.75">
      <c r="A2" s="6"/>
      <c r="F2" s="46" t="s">
        <v>131</v>
      </c>
      <c r="G2" s="6"/>
      <c r="I2" s="7"/>
      <c r="J2" s="7"/>
      <c r="K2" s="7"/>
      <c r="L2" s="7"/>
      <c r="M2" s="7"/>
      <c r="N2" s="7"/>
      <c r="O2" s="7"/>
      <c r="P2" s="25"/>
    </row>
    <row r="3" spans="1:16" ht="15" customHeight="1">
      <c r="A3" s="2" t="s">
        <v>23</v>
      </c>
      <c r="E3" s="4"/>
      <c r="F3" s="4"/>
      <c r="G3" s="8" t="s">
        <v>0</v>
      </c>
      <c r="H3" s="63">
        <v>0.6527777777777778</v>
      </c>
      <c r="I3" s="9"/>
      <c r="J3" s="10"/>
      <c r="K3" s="11"/>
      <c r="L3" s="4"/>
      <c r="M3" s="11"/>
      <c r="N3" s="11"/>
      <c r="O3" s="4"/>
      <c r="P3" s="30"/>
    </row>
    <row r="4" spans="1:16" ht="12" customHeight="1">
      <c r="A4" s="6"/>
      <c r="B4" s="26" t="s">
        <v>1</v>
      </c>
      <c r="C4" s="125" t="s">
        <v>2</v>
      </c>
      <c r="D4" s="127" t="s">
        <v>3</v>
      </c>
      <c r="E4" s="127" t="s">
        <v>4</v>
      </c>
      <c r="F4" s="12" t="s">
        <v>5</v>
      </c>
      <c r="G4" s="53" t="s">
        <v>6</v>
      </c>
      <c r="H4" s="54"/>
      <c r="I4" s="123" t="s">
        <v>7</v>
      </c>
      <c r="J4" s="50" t="s">
        <v>8</v>
      </c>
      <c r="K4" s="51"/>
      <c r="L4" s="52"/>
      <c r="M4" s="50" t="s">
        <v>9</v>
      </c>
      <c r="N4" s="51"/>
      <c r="O4" s="52"/>
      <c r="P4" s="31" t="s">
        <v>18</v>
      </c>
    </row>
    <row r="5" spans="1:16" ht="12" customHeight="1">
      <c r="A5" s="6"/>
      <c r="B5" s="27" t="s">
        <v>10</v>
      </c>
      <c r="C5" s="126"/>
      <c r="D5" s="128"/>
      <c r="E5" s="128"/>
      <c r="F5" s="45" t="s">
        <v>11</v>
      </c>
      <c r="G5" s="13" t="s">
        <v>11</v>
      </c>
      <c r="H5" s="14" t="s">
        <v>12</v>
      </c>
      <c r="I5" s="124"/>
      <c r="J5" s="15" t="s">
        <v>13</v>
      </c>
      <c r="K5" s="15" t="s">
        <v>14</v>
      </c>
      <c r="L5" s="16" t="s">
        <v>15</v>
      </c>
      <c r="M5" s="15" t="s">
        <v>13</v>
      </c>
      <c r="N5" s="15" t="s">
        <v>14</v>
      </c>
      <c r="O5" s="16" t="s">
        <v>15</v>
      </c>
      <c r="P5" s="32" t="s">
        <v>16</v>
      </c>
    </row>
    <row r="6" spans="1:16" ht="15" customHeight="1">
      <c r="A6" s="6"/>
      <c r="B6" s="114">
        <v>7400</v>
      </c>
      <c r="C6" s="114" t="s">
        <v>25</v>
      </c>
      <c r="D6" s="114" t="s">
        <v>26</v>
      </c>
      <c r="E6" s="114" t="s">
        <v>27</v>
      </c>
      <c r="F6" s="1">
        <v>0.7015393518518519</v>
      </c>
      <c r="G6" s="17">
        <f>IF(F6&gt;H$3,F6-H$3,F6+24-H$3)</f>
        <v>0.04876157407407411</v>
      </c>
      <c r="H6" s="18">
        <f>HOUR(G6)*60*60+MINUTE(G6)*60+SECOND(G6)</f>
        <v>4213</v>
      </c>
      <c r="I6" s="65">
        <v>1.166</v>
      </c>
      <c r="J6" s="55">
        <f>H6*I6</f>
        <v>4912.357999999999</v>
      </c>
      <c r="K6" s="19">
        <f aca="true" t="shared" si="0" ref="K6:L8">RANK(J6,J$6:J$9,1)</f>
        <v>1</v>
      </c>
      <c r="L6" s="19">
        <f t="shared" si="0"/>
        <v>1</v>
      </c>
      <c r="M6" s="55">
        <f>H6*I6</f>
        <v>4912.357999999999</v>
      </c>
      <c r="N6" s="19">
        <f aca="true" t="shared" si="1" ref="N6:O8">RANK(M6,M$6:M$9,1)</f>
        <v>1</v>
      </c>
      <c r="O6" s="19">
        <f t="shared" si="1"/>
        <v>1</v>
      </c>
      <c r="P6" s="33">
        <f>O6*1</f>
        <v>1</v>
      </c>
    </row>
    <row r="7" spans="1:16" ht="15" customHeight="1">
      <c r="A7" s="6"/>
      <c r="B7" s="114">
        <v>432</v>
      </c>
      <c r="C7" s="114" t="s">
        <v>31</v>
      </c>
      <c r="D7" s="114" t="s">
        <v>26</v>
      </c>
      <c r="E7" s="114" t="s">
        <v>32</v>
      </c>
      <c r="F7" s="35">
        <v>0.7040046296296296</v>
      </c>
      <c r="G7" s="17">
        <f>IF(F7&gt;H$3,F7-H$3,F7+24-H$3)</f>
        <v>0.05122685185185183</v>
      </c>
      <c r="H7" s="18">
        <f>HOUR(G7)*60*60+MINUTE(G7)*60+SECOND(G7)</f>
        <v>4426</v>
      </c>
      <c r="I7" s="65">
        <v>1.16</v>
      </c>
      <c r="J7" s="18">
        <f>H7*I7</f>
        <v>5134.16</v>
      </c>
      <c r="K7" s="19">
        <f t="shared" si="0"/>
        <v>2</v>
      </c>
      <c r="L7" s="19">
        <f t="shared" si="0"/>
        <v>2</v>
      </c>
      <c r="M7" s="18">
        <f>H7*I7</f>
        <v>5134.16</v>
      </c>
      <c r="N7" s="19">
        <f t="shared" si="1"/>
        <v>2</v>
      </c>
      <c r="O7" s="19">
        <f t="shared" si="1"/>
        <v>2</v>
      </c>
      <c r="P7" s="33">
        <f>O7*1</f>
        <v>2</v>
      </c>
    </row>
    <row r="8" spans="1:16" ht="15" customHeight="1">
      <c r="A8" s="6"/>
      <c r="B8" s="114">
        <v>2040</v>
      </c>
      <c r="C8" s="114" t="s">
        <v>28</v>
      </c>
      <c r="D8" s="114" t="s">
        <v>29</v>
      </c>
      <c r="E8" s="76" t="s">
        <v>30</v>
      </c>
      <c r="F8" s="1">
        <v>0.7038888888888889</v>
      </c>
      <c r="G8" s="17">
        <f>IF(F8&gt;H$3,F8-H$3,F8+24-H$3)</f>
        <v>0.05111111111111111</v>
      </c>
      <c r="H8" s="18">
        <f>HOUR(G8)*60*60+MINUTE(G8)*60+SECOND(G8)</f>
        <v>4416</v>
      </c>
      <c r="I8" s="66">
        <v>1.166</v>
      </c>
      <c r="J8" s="55">
        <f>H8*I8</f>
        <v>5149.056</v>
      </c>
      <c r="K8" s="19">
        <f t="shared" si="0"/>
        <v>3</v>
      </c>
      <c r="L8" s="19">
        <f t="shared" si="0"/>
        <v>3</v>
      </c>
      <c r="M8" s="55">
        <f>H8*I8</f>
        <v>5149.056</v>
      </c>
      <c r="N8" s="19">
        <f t="shared" si="1"/>
        <v>3</v>
      </c>
      <c r="O8" s="19">
        <f t="shared" si="1"/>
        <v>3</v>
      </c>
      <c r="P8" s="33">
        <f>O8*1</f>
        <v>3</v>
      </c>
    </row>
    <row r="9" spans="1:16" ht="15" customHeight="1">
      <c r="A9" s="6"/>
      <c r="B9" s="113">
        <v>191</v>
      </c>
      <c r="C9" s="114" t="s">
        <v>96</v>
      </c>
      <c r="D9" s="113" t="s">
        <v>33</v>
      </c>
      <c r="E9" s="114" t="s">
        <v>97</v>
      </c>
      <c r="F9" s="35" t="s">
        <v>130</v>
      </c>
      <c r="G9" s="17"/>
      <c r="H9" s="18"/>
      <c r="I9" s="67">
        <v>1.376</v>
      </c>
      <c r="J9" s="18" t="s">
        <v>130</v>
      </c>
      <c r="K9" s="19"/>
      <c r="L9" s="19">
        <v>5</v>
      </c>
      <c r="M9" s="18" t="s">
        <v>130</v>
      </c>
      <c r="N9" s="19"/>
      <c r="O9" s="19">
        <v>5</v>
      </c>
      <c r="P9" s="33">
        <f>O9*1</f>
        <v>5</v>
      </c>
    </row>
    <row r="10" spans="1:16" ht="18" customHeight="1">
      <c r="A10" s="2" t="s">
        <v>24</v>
      </c>
      <c r="E10" s="4"/>
      <c r="F10" s="4"/>
      <c r="G10" s="8" t="s">
        <v>0</v>
      </c>
      <c r="H10" s="63">
        <v>0.6527777777777778</v>
      </c>
      <c r="I10" s="9"/>
      <c r="J10" s="10"/>
      <c r="K10" s="11"/>
      <c r="L10" s="4"/>
      <c r="M10" s="11"/>
      <c r="N10" s="11"/>
      <c r="O10" s="4"/>
      <c r="P10" s="30"/>
    </row>
    <row r="11" spans="1:16" ht="12" customHeight="1">
      <c r="A11" s="6"/>
      <c r="B11" s="26" t="s">
        <v>1</v>
      </c>
      <c r="C11" s="125" t="s">
        <v>2</v>
      </c>
      <c r="D11" s="127" t="s">
        <v>3</v>
      </c>
      <c r="E11" s="127" t="s">
        <v>4</v>
      </c>
      <c r="F11" s="12" t="s">
        <v>5</v>
      </c>
      <c r="G11" s="53" t="s">
        <v>6</v>
      </c>
      <c r="H11" s="54"/>
      <c r="I11" s="123" t="s">
        <v>7</v>
      </c>
      <c r="J11" s="50" t="s">
        <v>8</v>
      </c>
      <c r="K11" s="51"/>
      <c r="L11" s="52"/>
      <c r="M11" s="50" t="s">
        <v>9</v>
      </c>
      <c r="N11" s="51"/>
      <c r="O11" s="52"/>
      <c r="P11" s="31" t="s">
        <v>18</v>
      </c>
    </row>
    <row r="12" spans="1:16" ht="12" customHeight="1">
      <c r="A12" s="6"/>
      <c r="B12" s="27" t="s">
        <v>10</v>
      </c>
      <c r="C12" s="126"/>
      <c r="D12" s="128"/>
      <c r="E12" s="128"/>
      <c r="F12" s="45" t="s">
        <v>11</v>
      </c>
      <c r="G12" s="13" t="s">
        <v>11</v>
      </c>
      <c r="H12" s="14" t="s">
        <v>12</v>
      </c>
      <c r="I12" s="124"/>
      <c r="J12" s="15" t="s">
        <v>13</v>
      </c>
      <c r="K12" s="15" t="s">
        <v>14</v>
      </c>
      <c r="L12" s="16" t="s">
        <v>15</v>
      </c>
      <c r="M12" s="15" t="s">
        <v>13</v>
      </c>
      <c r="N12" s="15" t="s">
        <v>14</v>
      </c>
      <c r="O12" s="16" t="s">
        <v>15</v>
      </c>
      <c r="P12" s="32" t="s">
        <v>16</v>
      </c>
    </row>
    <row r="13" spans="1:16" ht="15" customHeight="1">
      <c r="A13" s="6"/>
      <c r="B13" s="113">
        <v>4004</v>
      </c>
      <c r="C13" s="115" t="s">
        <v>91</v>
      </c>
      <c r="D13" s="113" t="s">
        <v>92</v>
      </c>
      <c r="E13" s="78" t="s">
        <v>93</v>
      </c>
      <c r="F13" s="1">
        <v>0.7107986111111111</v>
      </c>
      <c r="G13" s="17">
        <f>IF(F13&gt;H$10,F13-H$10,F13+24-H$10)</f>
        <v>0.0580208333333333</v>
      </c>
      <c r="H13" s="18">
        <f>HOUR(G13)*60*60+MINUTE(G13)*60+SECOND(G13)</f>
        <v>5013</v>
      </c>
      <c r="I13" s="67">
        <v>1.084</v>
      </c>
      <c r="J13" s="55">
        <f>H13*I13</f>
        <v>5434.092000000001</v>
      </c>
      <c r="K13" s="19">
        <f>RANK(J13,J$13:J$14,1)</f>
        <v>1</v>
      </c>
      <c r="L13" s="19">
        <f>RANK(K13,K$13:K$14,1)</f>
        <v>1</v>
      </c>
      <c r="M13" s="55">
        <f>H13*I13</f>
        <v>5434.092000000001</v>
      </c>
      <c r="N13" s="19">
        <f>RANK(M13,M$13:M$14,1)</f>
        <v>1</v>
      </c>
      <c r="O13" s="19">
        <f>RANK(N13,N$13:N$14,1)</f>
        <v>1</v>
      </c>
      <c r="P13" s="33">
        <f>O13*1</f>
        <v>1</v>
      </c>
    </row>
    <row r="14" spans="1:16" ht="15" customHeight="1">
      <c r="A14" s="6"/>
      <c r="B14" s="114">
        <v>5050</v>
      </c>
      <c r="C14" s="114" t="s">
        <v>34</v>
      </c>
      <c r="D14" s="114" t="s">
        <v>35</v>
      </c>
      <c r="E14" s="77" t="s">
        <v>36</v>
      </c>
      <c r="F14" s="35">
        <v>0.7148842592592594</v>
      </c>
      <c r="G14" s="17">
        <f>IF(F14&gt;H$10,F14-H$10,F14+24-H$10)</f>
        <v>0.06210648148148157</v>
      </c>
      <c r="H14" s="18">
        <f>HOUR(G14)*60*60+MINUTE(G14)*60+SECOND(G14)</f>
        <v>5366</v>
      </c>
      <c r="I14" s="68">
        <v>1.076</v>
      </c>
      <c r="J14" s="18">
        <f>H14*I14</f>
        <v>5773.816000000001</v>
      </c>
      <c r="K14" s="19">
        <f>RANK(J14,J$13:J$14,1)</f>
        <v>2</v>
      </c>
      <c r="L14" s="19">
        <f>RANK(K14,K$13:K$14,1)</f>
        <v>2</v>
      </c>
      <c r="M14" s="18">
        <f>H14*I14</f>
        <v>5773.816000000001</v>
      </c>
      <c r="N14" s="19">
        <f>RANK(M14,M$13:M$14,1)</f>
        <v>2</v>
      </c>
      <c r="O14" s="19">
        <f>RANK(N14,N$13:N$14,1)</f>
        <v>2</v>
      </c>
      <c r="P14" s="33">
        <f>O14*1</f>
        <v>2</v>
      </c>
    </row>
    <row r="15" spans="1:16" ht="18" customHeight="1">
      <c r="A15" s="2" t="s">
        <v>19</v>
      </c>
      <c r="E15" s="4"/>
      <c r="F15" s="4"/>
      <c r="G15" s="8" t="s">
        <v>0</v>
      </c>
      <c r="H15" s="63">
        <v>0.6527777777777778</v>
      </c>
      <c r="I15" s="9"/>
      <c r="J15" s="10"/>
      <c r="K15" s="11"/>
      <c r="L15" s="4"/>
      <c r="M15" s="11"/>
      <c r="N15" s="11"/>
      <c r="O15" s="4"/>
      <c r="P15" s="30"/>
    </row>
    <row r="16" spans="1:16" ht="12" customHeight="1">
      <c r="A16" s="6"/>
      <c r="B16" s="26" t="s">
        <v>1</v>
      </c>
      <c r="C16" s="125" t="s">
        <v>2</v>
      </c>
      <c r="D16" s="127" t="s">
        <v>3</v>
      </c>
      <c r="E16" s="127" t="s">
        <v>4</v>
      </c>
      <c r="F16" s="12" t="s">
        <v>5</v>
      </c>
      <c r="G16" s="53" t="s">
        <v>6</v>
      </c>
      <c r="H16" s="54"/>
      <c r="I16" s="123" t="s">
        <v>7</v>
      </c>
      <c r="J16" s="50" t="s">
        <v>8</v>
      </c>
      <c r="K16" s="51"/>
      <c r="L16" s="52"/>
      <c r="M16" s="50" t="s">
        <v>9</v>
      </c>
      <c r="N16" s="51"/>
      <c r="O16" s="52"/>
      <c r="P16" s="31" t="s">
        <v>18</v>
      </c>
    </row>
    <row r="17" spans="1:16" ht="12" customHeight="1">
      <c r="A17" s="6"/>
      <c r="B17" s="27" t="s">
        <v>10</v>
      </c>
      <c r="C17" s="126"/>
      <c r="D17" s="128"/>
      <c r="E17" s="128"/>
      <c r="F17" s="45" t="s">
        <v>11</v>
      </c>
      <c r="G17" s="13" t="s">
        <v>11</v>
      </c>
      <c r="H17" s="14" t="s">
        <v>12</v>
      </c>
      <c r="I17" s="124"/>
      <c r="J17" s="15" t="s">
        <v>13</v>
      </c>
      <c r="K17" s="15" t="s">
        <v>14</v>
      </c>
      <c r="L17" s="16" t="s">
        <v>15</v>
      </c>
      <c r="M17" s="15" t="s">
        <v>13</v>
      </c>
      <c r="N17" s="15" t="s">
        <v>14</v>
      </c>
      <c r="O17" s="16" t="s">
        <v>15</v>
      </c>
      <c r="P17" s="32" t="s">
        <v>16</v>
      </c>
    </row>
    <row r="18" spans="1:16" ht="15" customHeight="1">
      <c r="A18" s="6"/>
      <c r="B18" s="89">
        <v>1582</v>
      </c>
      <c r="C18" s="85" t="s">
        <v>50</v>
      </c>
      <c r="D18" s="89" t="s">
        <v>44</v>
      </c>
      <c r="E18" s="81" t="s">
        <v>51</v>
      </c>
      <c r="F18" s="20">
        <v>0.7105902777777778</v>
      </c>
      <c r="G18" s="17">
        <f aca="true" t="shared" si="2" ref="G18:G26">IF(F18&gt;H$15,F18-H$15,F18+24-H$15)</f>
        <v>0.057812500000000044</v>
      </c>
      <c r="H18" s="18">
        <f aca="true" t="shared" si="3" ref="H18:H26">HOUR(G18)*60*60+MINUTE(G18)*60+SECOND(G18)</f>
        <v>4995</v>
      </c>
      <c r="I18" s="69">
        <v>1.037</v>
      </c>
      <c r="J18" s="18">
        <f aca="true" t="shared" si="4" ref="J18:J26">H18*I18</f>
        <v>5179.815</v>
      </c>
      <c r="K18" s="19">
        <f aca="true" t="shared" si="5" ref="K18:L26">RANK(J18,J$18:J$26,1)</f>
        <v>1</v>
      </c>
      <c r="L18" s="19">
        <f t="shared" si="5"/>
        <v>1</v>
      </c>
      <c r="M18" s="18">
        <f aca="true" t="shared" si="6" ref="M18:M26">H18*I18</f>
        <v>5179.815</v>
      </c>
      <c r="N18" s="19">
        <f aca="true" t="shared" si="7" ref="N18:O26">RANK(M18,M$18:M$26,1)</f>
        <v>1</v>
      </c>
      <c r="O18" s="19">
        <f t="shared" si="7"/>
        <v>1</v>
      </c>
      <c r="P18" s="33">
        <f aca="true" t="shared" si="8" ref="P18:P26">O18*1</f>
        <v>1</v>
      </c>
    </row>
    <row r="19" spans="1:16" ht="15" customHeight="1">
      <c r="A19" s="6"/>
      <c r="B19" s="86">
        <v>1776</v>
      </c>
      <c r="C19" s="84" t="s">
        <v>37</v>
      </c>
      <c r="D19" s="86" t="s">
        <v>35</v>
      </c>
      <c r="E19" s="80" t="s">
        <v>38</v>
      </c>
      <c r="F19" s="20">
        <v>0.714525462962963</v>
      </c>
      <c r="G19" s="17">
        <f t="shared" si="2"/>
        <v>0.06174768518518525</v>
      </c>
      <c r="H19" s="18">
        <f t="shared" si="3"/>
        <v>5335</v>
      </c>
      <c r="I19" s="68">
        <v>1.045</v>
      </c>
      <c r="J19" s="18">
        <f t="shared" si="4"/>
        <v>5575.075</v>
      </c>
      <c r="K19" s="19">
        <f t="shared" si="5"/>
        <v>2</v>
      </c>
      <c r="L19" s="19">
        <f t="shared" si="5"/>
        <v>2</v>
      </c>
      <c r="M19" s="18">
        <f t="shared" si="6"/>
        <v>5575.075</v>
      </c>
      <c r="N19" s="19">
        <f t="shared" si="7"/>
        <v>2</v>
      </c>
      <c r="O19" s="19">
        <f t="shared" si="7"/>
        <v>2</v>
      </c>
      <c r="P19" s="33">
        <f t="shared" si="8"/>
        <v>2</v>
      </c>
    </row>
    <row r="20" spans="1:16" ht="15" customHeight="1">
      <c r="A20" s="6"/>
      <c r="B20" s="86">
        <v>508</v>
      </c>
      <c r="C20" s="84" t="s">
        <v>52</v>
      </c>
      <c r="D20" s="86" t="s">
        <v>44</v>
      </c>
      <c r="E20" s="81" t="s">
        <v>99</v>
      </c>
      <c r="F20" s="20">
        <v>0.7156250000000001</v>
      </c>
      <c r="G20" s="17">
        <f t="shared" si="2"/>
        <v>0.06284722222222228</v>
      </c>
      <c r="H20" s="18">
        <f t="shared" si="3"/>
        <v>5430</v>
      </c>
      <c r="I20" s="68">
        <v>1.036</v>
      </c>
      <c r="J20" s="18">
        <f t="shared" si="4"/>
        <v>5625.4800000000005</v>
      </c>
      <c r="K20" s="19">
        <f t="shared" si="5"/>
        <v>3</v>
      </c>
      <c r="L20" s="19">
        <f t="shared" si="5"/>
        <v>3</v>
      </c>
      <c r="M20" s="18">
        <f t="shared" si="6"/>
        <v>5625.4800000000005</v>
      </c>
      <c r="N20" s="19">
        <f t="shared" si="7"/>
        <v>3</v>
      </c>
      <c r="O20" s="19">
        <f t="shared" si="7"/>
        <v>3</v>
      </c>
      <c r="P20" s="33">
        <f t="shared" si="8"/>
        <v>3</v>
      </c>
    </row>
    <row r="21" spans="1:16" ht="15" customHeight="1">
      <c r="A21" s="6"/>
      <c r="B21" s="86">
        <v>471</v>
      </c>
      <c r="C21" s="84" t="s">
        <v>43</v>
      </c>
      <c r="D21" s="86" t="s">
        <v>44</v>
      </c>
      <c r="E21" s="80" t="s">
        <v>45</v>
      </c>
      <c r="F21" s="20">
        <v>0.7164467592592593</v>
      </c>
      <c r="G21" s="17">
        <f t="shared" si="2"/>
        <v>0.06366898148148148</v>
      </c>
      <c r="H21" s="18">
        <f t="shared" si="3"/>
        <v>5501</v>
      </c>
      <c r="I21" s="68">
        <v>1.039</v>
      </c>
      <c r="J21" s="18">
        <f t="shared" si="4"/>
        <v>5715.539</v>
      </c>
      <c r="K21" s="19">
        <f t="shared" si="5"/>
        <v>4</v>
      </c>
      <c r="L21" s="19">
        <f t="shared" si="5"/>
        <v>4</v>
      </c>
      <c r="M21" s="18">
        <f t="shared" si="6"/>
        <v>5715.539</v>
      </c>
      <c r="N21" s="19">
        <f t="shared" si="7"/>
        <v>4</v>
      </c>
      <c r="O21" s="19">
        <f t="shared" si="7"/>
        <v>4</v>
      </c>
      <c r="P21" s="33">
        <f t="shared" si="8"/>
        <v>4</v>
      </c>
    </row>
    <row r="22" spans="1:16" ht="15" customHeight="1">
      <c r="A22" s="6"/>
      <c r="B22" s="86">
        <v>818</v>
      </c>
      <c r="C22" s="84" t="s">
        <v>53</v>
      </c>
      <c r="D22" s="86" t="s">
        <v>54</v>
      </c>
      <c r="E22" s="80" t="s">
        <v>100</v>
      </c>
      <c r="F22" s="20">
        <v>0.7194328703703704</v>
      </c>
      <c r="G22" s="17">
        <f t="shared" si="2"/>
        <v>0.06665509259259261</v>
      </c>
      <c r="H22" s="18">
        <f t="shared" si="3"/>
        <v>5759</v>
      </c>
      <c r="I22" s="68">
        <v>1.024</v>
      </c>
      <c r="J22" s="18">
        <f t="shared" si="4"/>
        <v>5897.216</v>
      </c>
      <c r="K22" s="19">
        <f t="shared" si="5"/>
        <v>5</v>
      </c>
      <c r="L22" s="19">
        <f t="shared" si="5"/>
        <v>5</v>
      </c>
      <c r="M22" s="18">
        <f t="shared" si="6"/>
        <v>5897.216</v>
      </c>
      <c r="N22" s="19">
        <f t="shared" si="7"/>
        <v>5</v>
      </c>
      <c r="O22" s="19">
        <f t="shared" si="7"/>
        <v>5</v>
      </c>
      <c r="P22" s="33">
        <f t="shared" si="8"/>
        <v>5</v>
      </c>
    </row>
    <row r="23" spans="1:16" ht="15" customHeight="1">
      <c r="A23" s="6"/>
      <c r="B23" s="86">
        <v>1014</v>
      </c>
      <c r="C23" s="84" t="s">
        <v>46</v>
      </c>
      <c r="D23" s="86" t="s">
        <v>44</v>
      </c>
      <c r="E23" s="80" t="s">
        <v>47</v>
      </c>
      <c r="F23" s="20">
        <v>0.7195601851851853</v>
      </c>
      <c r="G23" s="17">
        <f t="shared" si="2"/>
        <v>0.06678240740740748</v>
      </c>
      <c r="H23" s="18">
        <f t="shared" si="3"/>
        <v>5770</v>
      </c>
      <c r="I23" s="68">
        <v>1.039</v>
      </c>
      <c r="J23" s="18">
        <f t="shared" si="4"/>
        <v>5995.03</v>
      </c>
      <c r="K23" s="19">
        <f t="shared" si="5"/>
        <v>6</v>
      </c>
      <c r="L23" s="19">
        <f t="shared" si="5"/>
        <v>6</v>
      </c>
      <c r="M23" s="18">
        <f t="shared" si="6"/>
        <v>5995.03</v>
      </c>
      <c r="N23" s="19">
        <f t="shared" si="7"/>
        <v>6</v>
      </c>
      <c r="O23" s="19">
        <f t="shared" si="7"/>
        <v>6</v>
      </c>
      <c r="P23" s="33">
        <f t="shared" si="8"/>
        <v>6</v>
      </c>
    </row>
    <row r="24" spans="1:16" ht="15" customHeight="1">
      <c r="A24" s="6"/>
      <c r="B24" s="113">
        <v>4440</v>
      </c>
      <c r="C24" s="115" t="s">
        <v>48</v>
      </c>
      <c r="D24" s="113" t="s">
        <v>49</v>
      </c>
      <c r="E24" s="79" t="s">
        <v>98</v>
      </c>
      <c r="F24" s="20">
        <v>0.7219791666666667</v>
      </c>
      <c r="G24" s="17">
        <f t="shared" si="2"/>
        <v>0.06920138888888894</v>
      </c>
      <c r="H24" s="18">
        <f t="shared" si="3"/>
        <v>5979</v>
      </c>
      <c r="I24" s="66">
        <v>1.039</v>
      </c>
      <c r="J24" s="18">
        <f t="shared" si="4"/>
        <v>6212.181</v>
      </c>
      <c r="K24" s="19">
        <f t="shared" si="5"/>
        <v>7</v>
      </c>
      <c r="L24" s="19">
        <f t="shared" si="5"/>
        <v>7</v>
      </c>
      <c r="M24" s="18">
        <f t="shared" si="6"/>
        <v>6212.181</v>
      </c>
      <c r="N24" s="19">
        <f t="shared" si="7"/>
        <v>7</v>
      </c>
      <c r="O24" s="19">
        <f t="shared" si="7"/>
        <v>7</v>
      </c>
      <c r="P24" s="33">
        <f t="shared" si="8"/>
        <v>7</v>
      </c>
    </row>
    <row r="25" spans="1:16" ht="15" customHeight="1">
      <c r="A25" s="6"/>
      <c r="B25" s="89">
        <v>1773</v>
      </c>
      <c r="C25" s="85" t="s">
        <v>39</v>
      </c>
      <c r="D25" s="89" t="s">
        <v>35</v>
      </c>
      <c r="E25" s="80" t="s">
        <v>40</v>
      </c>
      <c r="F25" s="20">
        <v>0.723125</v>
      </c>
      <c r="G25" s="17">
        <f t="shared" si="2"/>
        <v>0.07034722222222223</v>
      </c>
      <c r="H25" s="18">
        <f t="shared" si="3"/>
        <v>6078</v>
      </c>
      <c r="I25" s="69">
        <v>1.045</v>
      </c>
      <c r="J25" s="18">
        <f t="shared" si="4"/>
        <v>6351.509999999999</v>
      </c>
      <c r="K25" s="19">
        <f t="shared" si="5"/>
        <v>8</v>
      </c>
      <c r="L25" s="19">
        <f t="shared" si="5"/>
        <v>8</v>
      </c>
      <c r="M25" s="18">
        <f t="shared" si="6"/>
        <v>6351.509999999999</v>
      </c>
      <c r="N25" s="19">
        <f t="shared" si="7"/>
        <v>8</v>
      </c>
      <c r="O25" s="19">
        <f t="shared" si="7"/>
        <v>8</v>
      </c>
      <c r="P25" s="33">
        <f t="shared" si="8"/>
        <v>8</v>
      </c>
    </row>
    <row r="26" spans="1:16" ht="15" customHeight="1">
      <c r="A26" s="6"/>
      <c r="B26" s="86">
        <v>1774</v>
      </c>
      <c r="C26" s="89" t="s">
        <v>41</v>
      </c>
      <c r="D26" s="86" t="s">
        <v>35</v>
      </c>
      <c r="E26" s="89" t="s">
        <v>42</v>
      </c>
      <c r="F26" s="20">
        <v>0.7273958333333334</v>
      </c>
      <c r="G26" s="17">
        <f t="shared" si="2"/>
        <v>0.07461805555555556</v>
      </c>
      <c r="H26" s="18">
        <f t="shared" si="3"/>
        <v>6447</v>
      </c>
      <c r="I26" s="68">
        <v>1.045</v>
      </c>
      <c r="J26" s="18">
        <f t="shared" si="4"/>
        <v>6737.115</v>
      </c>
      <c r="K26" s="19">
        <f t="shared" si="5"/>
        <v>9</v>
      </c>
      <c r="L26" s="19">
        <f t="shared" si="5"/>
        <v>9</v>
      </c>
      <c r="M26" s="18">
        <f t="shared" si="6"/>
        <v>6737.115</v>
      </c>
      <c r="N26" s="19">
        <f t="shared" si="7"/>
        <v>9</v>
      </c>
      <c r="O26" s="19">
        <f t="shared" si="7"/>
        <v>9</v>
      </c>
      <c r="P26" s="33">
        <f t="shared" si="8"/>
        <v>9</v>
      </c>
    </row>
    <row r="27" spans="1:16" ht="18" customHeight="1">
      <c r="A27" s="2" t="s">
        <v>20</v>
      </c>
      <c r="B27" s="29"/>
      <c r="C27" s="29"/>
      <c r="D27" s="29"/>
      <c r="E27" s="4"/>
      <c r="F27" s="4"/>
      <c r="G27" s="8" t="s">
        <v>0</v>
      </c>
      <c r="H27" s="63">
        <v>0.642361111111111</v>
      </c>
      <c r="I27" s="9"/>
      <c r="J27" s="10"/>
      <c r="K27" s="11"/>
      <c r="L27" s="4"/>
      <c r="M27" s="11"/>
      <c r="N27" s="11"/>
      <c r="O27" s="4"/>
      <c r="P27" s="30"/>
    </row>
    <row r="28" spans="1:16" ht="12" customHeight="1">
      <c r="A28" s="6"/>
      <c r="B28" s="26" t="s">
        <v>1</v>
      </c>
      <c r="C28" s="125" t="s">
        <v>2</v>
      </c>
      <c r="D28" s="127" t="s">
        <v>3</v>
      </c>
      <c r="E28" s="127" t="s">
        <v>4</v>
      </c>
      <c r="F28" s="12" t="s">
        <v>5</v>
      </c>
      <c r="G28" s="53" t="s">
        <v>6</v>
      </c>
      <c r="H28" s="54"/>
      <c r="I28" s="123" t="s">
        <v>7</v>
      </c>
      <c r="J28" s="50" t="s">
        <v>8</v>
      </c>
      <c r="K28" s="51"/>
      <c r="L28" s="52"/>
      <c r="M28" s="50" t="s">
        <v>9</v>
      </c>
      <c r="N28" s="51"/>
      <c r="O28" s="52"/>
      <c r="P28" s="31" t="s">
        <v>18</v>
      </c>
    </row>
    <row r="29" spans="1:16" ht="12" customHeight="1">
      <c r="A29" s="6"/>
      <c r="B29" s="27" t="s">
        <v>10</v>
      </c>
      <c r="C29" s="126"/>
      <c r="D29" s="128"/>
      <c r="E29" s="128"/>
      <c r="F29" s="45" t="s">
        <v>11</v>
      </c>
      <c r="G29" s="13" t="s">
        <v>11</v>
      </c>
      <c r="H29" s="14" t="s">
        <v>12</v>
      </c>
      <c r="I29" s="124"/>
      <c r="J29" s="15" t="s">
        <v>13</v>
      </c>
      <c r="K29" s="15" t="s">
        <v>14</v>
      </c>
      <c r="L29" s="16" t="s">
        <v>15</v>
      </c>
      <c r="M29" s="15" t="s">
        <v>13</v>
      </c>
      <c r="N29" s="15" t="s">
        <v>14</v>
      </c>
      <c r="O29" s="16" t="s">
        <v>15</v>
      </c>
      <c r="P29" s="32" t="s">
        <v>16</v>
      </c>
    </row>
    <row r="30" spans="1:16" ht="15" customHeight="1">
      <c r="A30" s="6"/>
      <c r="B30" s="89">
        <v>3470</v>
      </c>
      <c r="C30" s="88" t="s">
        <v>61</v>
      </c>
      <c r="D30" s="89" t="s">
        <v>58</v>
      </c>
      <c r="E30" s="87" t="s">
        <v>62</v>
      </c>
      <c r="F30" s="20">
        <v>0.6893287037037038</v>
      </c>
      <c r="G30" s="17">
        <f aca="true" t="shared" si="9" ref="G30:G40">IF(F30&gt;H$27,F30-H$27,F30+24-H$27)</f>
        <v>0.046967592592592755</v>
      </c>
      <c r="H30" s="18">
        <f aca="true" t="shared" si="10" ref="H30:H40">HOUR(G30)*60*60+MINUTE(G30)*60+SECOND(G30)</f>
        <v>4058</v>
      </c>
      <c r="I30" s="70">
        <v>0.996</v>
      </c>
      <c r="J30" s="18">
        <f aca="true" t="shared" si="11" ref="J30:J40">H30*I30</f>
        <v>4041.768</v>
      </c>
      <c r="K30" s="19">
        <f aca="true" t="shared" si="12" ref="K30:L40">RANK(J30,J$30:J$40,1)</f>
        <v>1</v>
      </c>
      <c r="L30" s="19">
        <f t="shared" si="12"/>
        <v>1</v>
      </c>
      <c r="M30" s="18">
        <f aca="true" t="shared" si="13" ref="M30:M40">H30*I30</f>
        <v>4041.768</v>
      </c>
      <c r="N30" s="19">
        <f aca="true" t="shared" si="14" ref="N30:O40">RANK(M30,M$30:M$40,1)</f>
        <v>1</v>
      </c>
      <c r="O30" s="19">
        <f t="shared" si="14"/>
        <v>1</v>
      </c>
      <c r="P30" s="33">
        <f aca="true" t="shared" si="15" ref="P30:P40">O30*1</f>
        <v>1</v>
      </c>
    </row>
    <row r="31" spans="1:16" ht="15" customHeight="1">
      <c r="A31" s="6"/>
      <c r="B31" s="86">
        <v>275</v>
      </c>
      <c r="C31" s="88" t="s">
        <v>63</v>
      </c>
      <c r="D31" s="86" t="s">
        <v>33</v>
      </c>
      <c r="E31" s="87" t="s">
        <v>104</v>
      </c>
      <c r="F31" s="20">
        <v>0.6909490740740741</v>
      </c>
      <c r="G31" s="17">
        <f t="shared" si="9"/>
        <v>0.04858796296296308</v>
      </c>
      <c r="H31" s="18">
        <f t="shared" si="10"/>
        <v>4198</v>
      </c>
      <c r="I31" s="71">
        <v>0.988</v>
      </c>
      <c r="J31" s="18">
        <f t="shared" si="11"/>
        <v>4147.624</v>
      </c>
      <c r="K31" s="19">
        <f t="shared" si="12"/>
        <v>2</v>
      </c>
      <c r="L31" s="19">
        <f t="shared" si="12"/>
        <v>2</v>
      </c>
      <c r="M31" s="18">
        <f t="shared" si="13"/>
        <v>4147.624</v>
      </c>
      <c r="N31" s="19">
        <f t="shared" si="14"/>
        <v>2</v>
      </c>
      <c r="O31" s="19">
        <f t="shared" si="14"/>
        <v>2</v>
      </c>
      <c r="P31" s="33">
        <f t="shared" si="15"/>
        <v>2</v>
      </c>
    </row>
    <row r="32" spans="1:16" ht="15" customHeight="1">
      <c r="A32" s="6"/>
      <c r="B32" s="86">
        <v>1979</v>
      </c>
      <c r="C32" s="88" t="s">
        <v>67</v>
      </c>
      <c r="D32" s="86" t="s">
        <v>58</v>
      </c>
      <c r="E32" s="87" t="s">
        <v>68</v>
      </c>
      <c r="F32" s="20">
        <v>0.6922337962962963</v>
      </c>
      <c r="G32" s="17">
        <f t="shared" si="9"/>
        <v>0.049872685185185284</v>
      </c>
      <c r="H32" s="18">
        <f t="shared" si="10"/>
        <v>4309</v>
      </c>
      <c r="I32" s="71">
        <v>0.988</v>
      </c>
      <c r="J32" s="18">
        <f t="shared" si="11"/>
        <v>4257.292</v>
      </c>
      <c r="K32" s="19">
        <f t="shared" si="12"/>
        <v>3</v>
      </c>
      <c r="L32" s="19">
        <f t="shared" si="12"/>
        <v>3</v>
      </c>
      <c r="M32" s="18">
        <f t="shared" si="13"/>
        <v>4257.292</v>
      </c>
      <c r="N32" s="19">
        <f t="shared" si="14"/>
        <v>3</v>
      </c>
      <c r="O32" s="19">
        <f t="shared" si="14"/>
        <v>3</v>
      </c>
      <c r="P32" s="33">
        <f t="shared" si="15"/>
        <v>3</v>
      </c>
    </row>
    <row r="33" spans="1:16" ht="15" customHeight="1">
      <c r="A33" s="6"/>
      <c r="B33" s="86">
        <v>3939</v>
      </c>
      <c r="C33" s="85" t="s">
        <v>59</v>
      </c>
      <c r="D33" s="89" t="s">
        <v>58</v>
      </c>
      <c r="E33" s="64" t="s">
        <v>60</v>
      </c>
      <c r="F33" s="20">
        <v>0.6934722222222223</v>
      </c>
      <c r="G33" s="17">
        <f t="shared" si="9"/>
        <v>0.05111111111111122</v>
      </c>
      <c r="H33" s="18">
        <f t="shared" si="10"/>
        <v>4416</v>
      </c>
      <c r="I33" s="71">
        <v>0.998</v>
      </c>
      <c r="J33" s="18">
        <f t="shared" si="11"/>
        <v>4407.168</v>
      </c>
      <c r="K33" s="19">
        <f t="shared" si="12"/>
        <v>4</v>
      </c>
      <c r="L33" s="19">
        <f t="shared" si="12"/>
        <v>4</v>
      </c>
      <c r="M33" s="18">
        <f t="shared" si="13"/>
        <v>4407.168</v>
      </c>
      <c r="N33" s="19">
        <f t="shared" si="14"/>
        <v>4</v>
      </c>
      <c r="O33" s="19">
        <f t="shared" si="14"/>
        <v>4</v>
      </c>
      <c r="P33" s="33">
        <f t="shared" si="15"/>
        <v>4</v>
      </c>
    </row>
    <row r="34" spans="1:16" ht="15" customHeight="1">
      <c r="A34" s="6"/>
      <c r="B34" s="86">
        <v>532</v>
      </c>
      <c r="C34" s="84" t="s">
        <v>74</v>
      </c>
      <c r="D34" s="86" t="s">
        <v>72</v>
      </c>
      <c r="E34" s="83" t="s">
        <v>75</v>
      </c>
      <c r="F34" s="20">
        <v>0.694525462962963</v>
      </c>
      <c r="G34" s="17">
        <f t="shared" si="9"/>
        <v>0.052164351851851976</v>
      </c>
      <c r="H34" s="18">
        <f t="shared" si="10"/>
        <v>4507</v>
      </c>
      <c r="I34" s="71">
        <v>0.981</v>
      </c>
      <c r="J34" s="18">
        <f t="shared" si="11"/>
        <v>4421.367</v>
      </c>
      <c r="K34" s="19">
        <f t="shared" si="12"/>
        <v>5</v>
      </c>
      <c r="L34" s="19">
        <f t="shared" si="12"/>
        <v>5</v>
      </c>
      <c r="M34" s="18">
        <f t="shared" si="13"/>
        <v>4421.367</v>
      </c>
      <c r="N34" s="19">
        <f t="shared" si="14"/>
        <v>5</v>
      </c>
      <c r="O34" s="19">
        <f t="shared" si="14"/>
        <v>5</v>
      </c>
      <c r="P34" s="33">
        <f t="shared" si="15"/>
        <v>5</v>
      </c>
    </row>
    <row r="35" spans="1:16" ht="15" customHeight="1">
      <c r="A35" s="6"/>
      <c r="B35" s="86">
        <v>408</v>
      </c>
      <c r="C35" s="88" t="s">
        <v>64</v>
      </c>
      <c r="D35" s="86" t="s">
        <v>65</v>
      </c>
      <c r="E35" s="87" t="s">
        <v>66</v>
      </c>
      <c r="F35" s="20">
        <v>0.6953356481481481</v>
      </c>
      <c r="G35" s="17">
        <f t="shared" si="9"/>
        <v>0.05297453703703703</v>
      </c>
      <c r="H35" s="18">
        <f t="shared" si="10"/>
        <v>4577</v>
      </c>
      <c r="I35" s="71">
        <v>0.988</v>
      </c>
      <c r="J35" s="18">
        <f t="shared" si="11"/>
        <v>4522.076</v>
      </c>
      <c r="K35" s="19">
        <f t="shared" si="12"/>
        <v>6</v>
      </c>
      <c r="L35" s="19">
        <f t="shared" si="12"/>
        <v>6</v>
      </c>
      <c r="M35" s="18">
        <f t="shared" si="13"/>
        <v>4522.076</v>
      </c>
      <c r="N35" s="19">
        <f t="shared" si="14"/>
        <v>6</v>
      </c>
      <c r="O35" s="19">
        <f t="shared" si="14"/>
        <v>6</v>
      </c>
      <c r="P35" s="33">
        <f t="shared" si="15"/>
        <v>6</v>
      </c>
    </row>
    <row r="36" spans="1:16" ht="15" customHeight="1">
      <c r="A36" s="6"/>
      <c r="B36" s="86">
        <v>2901</v>
      </c>
      <c r="C36" s="88" t="s">
        <v>69</v>
      </c>
      <c r="D36" s="86" t="s">
        <v>70</v>
      </c>
      <c r="E36" s="87" t="s">
        <v>105</v>
      </c>
      <c r="F36" s="20">
        <v>0.696863425925926</v>
      </c>
      <c r="G36" s="17">
        <f t="shared" si="9"/>
        <v>0.054502314814814934</v>
      </c>
      <c r="H36" s="18">
        <f t="shared" si="10"/>
        <v>4709</v>
      </c>
      <c r="I36" s="71">
        <v>0.984</v>
      </c>
      <c r="J36" s="18">
        <f t="shared" si="11"/>
        <v>4633.656</v>
      </c>
      <c r="K36" s="19">
        <f t="shared" si="12"/>
        <v>7</v>
      </c>
      <c r="L36" s="19">
        <f t="shared" si="12"/>
        <v>7</v>
      </c>
      <c r="M36" s="18">
        <f t="shared" si="13"/>
        <v>4633.656</v>
      </c>
      <c r="N36" s="19">
        <f t="shared" si="14"/>
        <v>7</v>
      </c>
      <c r="O36" s="19">
        <f t="shared" si="14"/>
        <v>7</v>
      </c>
      <c r="P36" s="33">
        <f t="shared" si="15"/>
        <v>7</v>
      </c>
    </row>
    <row r="37" spans="1:16" ht="15" customHeight="1">
      <c r="A37" s="6"/>
      <c r="B37" s="86">
        <v>500</v>
      </c>
      <c r="C37" s="89" t="s">
        <v>106</v>
      </c>
      <c r="D37" s="89" t="s">
        <v>107</v>
      </c>
      <c r="E37" s="89" t="s">
        <v>108</v>
      </c>
      <c r="F37" s="20">
        <v>0.6973842592592593</v>
      </c>
      <c r="G37" s="17">
        <f t="shared" si="9"/>
        <v>0.05502314814814824</v>
      </c>
      <c r="H37" s="18">
        <f t="shared" si="10"/>
        <v>4754</v>
      </c>
      <c r="I37" s="71">
        <v>0.983</v>
      </c>
      <c r="J37" s="18">
        <f t="shared" si="11"/>
        <v>4673.182</v>
      </c>
      <c r="K37" s="19">
        <f t="shared" si="12"/>
        <v>8</v>
      </c>
      <c r="L37" s="19">
        <f t="shared" si="12"/>
        <v>8</v>
      </c>
      <c r="M37" s="18">
        <f t="shared" si="13"/>
        <v>4673.182</v>
      </c>
      <c r="N37" s="19">
        <f t="shared" si="14"/>
        <v>8</v>
      </c>
      <c r="O37" s="19">
        <f t="shared" si="14"/>
        <v>8</v>
      </c>
      <c r="P37" s="33">
        <f t="shared" si="15"/>
        <v>8</v>
      </c>
    </row>
    <row r="38" spans="1:16" ht="15" customHeight="1">
      <c r="A38" s="6"/>
      <c r="B38" s="86">
        <v>738</v>
      </c>
      <c r="C38" s="89" t="s">
        <v>101</v>
      </c>
      <c r="D38" s="89" t="s">
        <v>55</v>
      </c>
      <c r="E38" s="82" t="s">
        <v>102</v>
      </c>
      <c r="F38" s="20">
        <v>0.6957523148148148</v>
      </c>
      <c r="G38" s="17">
        <f t="shared" si="9"/>
        <v>0.05339120370370376</v>
      </c>
      <c r="H38" s="18">
        <f t="shared" si="10"/>
        <v>4613</v>
      </c>
      <c r="I38" s="71">
        <v>1.019</v>
      </c>
      <c r="J38" s="18">
        <f t="shared" si="11"/>
        <v>4700.647</v>
      </c>
      <c r="K38" s="19">
        <f t="shared" si="12"/>
        <v>9</v>
      </c>
      <c r="L38" s="19">
        <f t="shared" si="12"/>
        <v>9</v>
      </c>
      <c r="M38" s="18">
        <f t="shared" si="13"/>
        <v>4700.647</v>
      </c>
      <c r="N38" s="19">
        <f t="shared" si="14"/>
        <v>9</v>
      </c>
      <c r="O38" s="19">
        <f t="shared" si="14"/>
        <v>9</v>
      </c>
      <c r="P38" s="33">
        <f t="shared" si="15"/>
        <v>9</v>
      </c>
    </row>
    <row r="39" spans="1:16" ht="15" customHeight="1">
      <c r="A39" s="6"/>
      <c r="B39" s="86">
        <v>4141</v>
      </c>
      <c r="C39" s="89" t="s">
        <v>71</v>
      </c>
      <c r="D39" s="89" t="s">
        <v>72</v>
      </c>
      <c r="E39" s="82" t="s">
        <v>73</v>
      </c>
      <c r="F39" s="20">
        <v>0.6980208333333334</v>
      </c>
      <c r="G39" s="17">
        <f t="shared" si="9"/>
        <v>0.055659722222222374</v>
      </c>
      <c r="H39" s="18">
        <f t="shared" si="10"/>
        <v>4809</v>
      </c>
      <c r="I39" s="71">
        <v>0.982</v>
      </c>
      <c r="J39" s="18">
        <f t="shared" si="11"/>
        <v>4722.438</v>
      </c>
      <c r="K39" s="19">
        <f t="shared" si="12"/>
        <v>10</v>
      </c>
      <c r="L39" s="19">
        <f t="shared" si="12"/>
        <v>10</v>
      </c>
      <c r="M39" s="18">
        <f t="shared" si="13"/>
        <v>4722.438</v>
      </c>
      <c r="N39" s="19">
        <f t="shared" si="14"/>
        <v>10</v>
      </c>
      <c r="O39" s="19">
        <f t="shared" si="14"/>
        <v>10</v>
      </c>
      <c r="P39" s="33">
        <f t="shared" si="15"/>
        <v>10</v>
      </c>
    </row>
    <row r="40" spans="1:16" ht="15" customHeight="1">
      <c r="A40" s="6"/>
      <c r="B40" s="89">
        <v>481</v>
      </c>
      <c r="C40" s="89" t="s">
        <v>56</v>
      </c>
      <c r="D40" s="89" t="s">
        <v>103</v>
      </c>
      <c r="E40" s="82" t="s">
        <v>57</v>
      </c>
      <c r="F40" s="20">
        <v>0.6974652777777778</v>
      </c>
      <c r="G40" s="17">
        <f t="shared" si="9"/>
        <v>0.05510416666666673</v>
      </c>
      <c r="H40" s="18">
        <f t="shared" si="10"/>
        <v>4761</v>
      </c>
      <c r="I40" s="69">
        <v>1.015</v>
      </c>
      <c r="J40" s="18">
        <f t="shared" si="11"/>
        <v>4832.415</v>
      </c>
      <c r="K40" s="19">
        <f t="shared" si="12"/>
        <v>11</v>
      </c>
      <c r="L40" s="19">
        <f t="shared" si="12"/>
        <v>11</v>
      </c>
      <c r="M40" s="18">
        <f t="shared" si="13"/>
        <v>4832.415</v>
      </c>
      <c r="N40" s="19">
        <f t="shared" si="14"/>
        <v>11</v>
      </c>
      <c r="O40" s="19">
        <f t="shared" si="14"/>
        <v>11</v>
      </c>
      <c r="P40" s="33">
        <f t="shared" si="15"/>
        <v>11</v>
      </c>
    </row>
    <row r="41" spans="1:16" ht="12.75" customHeight="1">
      <c r="A41" s="6"/>
      <c r="B41" s="58"/>
      <c r="C41" s="58"/>
      <c r="D41" s="58"/>
      <c r="E41" s="58"/>
      <c r="F41" s="21"/>
      <c r="G41" s="22"/>
      <c r="H41" s="23"/>
      <c r="I41" s="59"/>
      <c r="J41" s="23"/>
      <c r="K41" s="24"/>
      <c r="L41" s="24"/>
      <c r="M41" s="23"/>
      <c r="N41" s="24"/>
      <c r="O41" s="24"/>
      <c r="P41" s="36"/>
    </row>
    <row r="42" spans="1:17" s="5" customFormat="1" ht="15" customHeight="1">
      <c r="A42" s="38"/>
      <c r="C42" s="56"/>
      <c r="D42" s="48" t="s">
        <v>22</v>
      </c>
      <c r="E42" s="3"/>
      <c r="F42" s="39"/>
      <c r="G42" s="40"/>
      <c r="H42" s="41"/>
      <c r="I42" s="42"/>
      <c r="J42" s="44"/>
      <c r="K42" s="42"/>
      <c r="L42" s="43"/>
      <c r="M42" s="28" t="s">
        <v>17</v>
      </c>
      <c r="N42" s="42"/>
      <c r="O42" s="43"/>
      <c r="P42" s="28"/>
      <c r="Q42" s="49"/>
    </row>
    <row r="43" ht="15" customHeight="1">
      <c r="M43" s="43" t="s">
        <v>135</v>
      </c>
    </row>
    <row r="44" spans="5:13" ht="15" customHeight="1">
      <c r="E44" s="48"/>
      <c r="M44" s="43"/>
    </row>
    <row r="45" spans="5:13" ht="15" customHeight="1">
      <c r="E45" s="48"/>
      <c r="M45" s="43"/>
    </row>
    <row r="46" spans="5:13" ht="15" customHeight="1">
      <c r="E46" s="48"/>
      <c r="M46" s="43"/>
    </row>
    <row r="47" spans="5:13" ht="15" customHeight="1">
      <c r="E47" s="48"/>
      <c r="M47" s="43"/>
    </row>
    <row r="48" spans="5:13" ht="15" customHeight="1">
      <c r="E48" s="48"/>
      <c r="M48" s="43"/>
    </row>
    <row r="49" spans="5:13" ht="15" customHeight="1">
      <c r="E49" s="48"/>
      <c r="M49" s="43"/>
    </row>
    <row r="50" spans="5:13" ht="15" customHeight="1">
      <c r="E50" s="48"/>
      <c r="M50" s="43"/>
    </row>
    <row r="51" spans="5:13" ht="15" customHeight="1">
      <c r="E51" s="48"/>
      <c r="M51" s="43"/>
    </row>
    <row r="52" spans="1:16" ht="13.5" customHeight="1">
      <c r="A52" s="6"/>
      <c r="F52" s="57" t="s">
        <v>94</v>
      </c>
      <c r="G52" s="6"/>
      <c r="I52" s="7"/>
      <c r="J52" s="7"/>
      <c r="K52" s="7"/>
      <c r="L52" s="7"/>
      <c r="M52" s="7"/>
      <c r="N52" s="7"/>
      <c r="O52" s="7"/>
      <c r="P52" s="25"/>
    </row>
    <row r="53" spans="1:16" ht="12.75">
      <c r="A53" s="6"/>
      <c r="F53" s="46" t="s">
        <v>132</v>
      </c>
      <c r="G53" s="6"/>
      <c r="I53" s="7"/>
      <c r="J53" s="7"/>
      <c r="K53" s="7"/>
      <c r="L53" s="7"/>
      <c r="M53" s="7"/>
      <c r="N53" s="7"/>
      <c r="O53" s="7"/>
      <c r="P53" s="25"/>
    </row>
    <row r="54" spans="1:16" ht="12.75" customHeight="1">
      <c r="A54" s="6"/>
      <c r="B54" s="58"/>
      <c r="C54" s="58"/>
      <c r="D54" s="58"/>
      <c r="E54" s="58"/>
      <c r="F54" s="21"/>
      <c r="G54" s="22"/>
      <c r="H54" s="23"/>
      <c r="I54" s="59"/>
      <c r="J54" s="23"/>
      <c r="K54" s="24"/>
      <c r="L54" s="24"/>
      <c r="M54" s="23"/>
      <c r="N54" s="24"/>
      <c r="O54" s="24"/>
      <c r="P54" s="36"/>
    </row>
    <row r="55" spans="1:16" ht="21" customHeight="1">
      <c r="A55" s="2" t="s">
        <v>21</v>
      </c>
      <c r="B55" s="29"/>
      <c r="C55" s="29"/>
      <c r="D55" s="29"/>
      <c r="E55" s="4"/>
      <c r="F55" s="4"/>
      <c r="G55" s="8" t="s">
        <v>0</v>
      </c>
      <c r="H55" s="63">
        <v>0.6458333333333334</v>
      </c>
      <c r="I55" s="9"/>
      <c r="J55" s="10"/>
      <c r="K55" s="11"/>
      <c r="L55" s="4"/>
      <c r="M55" s="11"/>
      <c r="N55" s="11"/>
      <c r="O55" s="4"/>
      <c r="P55" s="30"/>
    </row>
    <row r="56" spans="1:16" ht="12.75" customHeight="1">
      <c r="A56" s="6"/>
      <c r="B56" s="26" t="s">
        <v>1</v>
      </c>
      <c r="C56" s="125" t="s">
        <v>2</v>
      </c>
      <c r="D56" s="127" t="s">
        <v>3</v>
      </c>
      <c r="E56" s="127" t="s">
        <v>4</v>
      </c>
      <c r="F56" s="12" t="s">
        <v>5</v>
      </c>
      <c r="G56" s="53" t="s">
        <v>6</v>
      </c>
      <c r="H56" s="54"/>
      <c r="I56" s="123" t="s">
        <v>7</v>
      </c>
      <c r="J56" s="50" t="s">
        <v>8</v>
      </c>
      <c r="K56" s="51"/>
      <c r="L56" s="52"/>
      <c r="M56" s="50" t="s">
        <v>9</v>
      </c>
      <c r="N56" s="51"/>
      <c r="O56" s="52"/>
      <c r="P56" s="31" t="s">
        <v>18</v>
      </c>
    </row>
    <row r="57" spans="1:16" ht="12.75" customHeight="1">
      <c r="A57" s="6"/>
      <c r="B57" s="27" t="s">
        <v>10</v>
      </c>
      <c r="C57" s="126"/>
      <c r="D57" s="128"/>
      <c r="E57" s="128"/>
      <c r="F57" s="45" t="s">
        <v>11</v>
      </c>
      <c r="G57" s="13" t="s">
        <v>11</v>
      </c>
      <c r="H57" s="14" t="s">
        <v>12</v>
      </c>
      <c r="I57" s="124"/>
      <c r="J57" s="15" t="s">
        <v>13</v>
      </c>
      <c r="K57" s="15" t="s">
        <v>14</v>
      </c>
      <c r="L57" s="16" t="s">
        <v>15</v>
      </c>
      <c r="M57" s="15" t="s">
        <v>13</v>
      </c>
      <c r="N57" s="15" t="s">
        <v>14</v>
      </c>
      <c r="O57" s="16" t="s">
        <v>15</v>
      </c>
      <c r="P57" s="32" t="s">
        <v>16</v>
      </c>
    </row>
    <row r="58" spans="1:16" ht="15" customHeight="1">
      <c r="A58" s="6"/>
      <c r="B58" s="89">
        <v>337</v>
      </c>
      <c r="C58" s="89" t="s">
        <v>84</v>
      </c>
      <c r="D58" s="89" t="s">
        <v>85</v>
      </c>
      <c r="E58" s="89" t="s">
        <v>86</v>
      </c>
      <c r="F58" s="20">
        <v>0.6902083333333334</v>
      </c>
      <c r="G58" s="17">
        <f aca="true" t="shared" si="16" ref="G58:G66">IF(F58&gt;H$55,F58-H$55,F58+24-H$55)</f>
        <v>0.04437500000000005</v>
      </c>
      <c r="H58" s="18">
        <f aca="true" t="shared" si="17" ref="H58:H66">HOUR(G58)*60*60+MINUTE(G58)*60+SECOND(G58)</f>
        <v>3834</v>
      </c>
      <c r="I58" s="72">
        <v>0.956</v>
      </c>
      <c r="J58" s="18">
        <f aca="true" t="shared" si="18" ref="J58:J66">H58*I58</f>
        <v>3665.3039999999996</v>
      </c>
      <c r="K58" s="19">
        <f aca="true" t="shared" si="19" ref="K58:L66">RANK(J58,J$58:J$66,1)</f>
        <v>1</v>
      </c>
      <c r="L58" s="19">
        <f t="shared" si="19"/>
        <v>1</v>
      </c>
      <c r="M58" s="18">
        <f aca="true" t="shared" si="20" ref="M58:M66">H58*I58</f>
        <v>3665.3039999999996</v>
      </c>
      <c r="N58" s="19">
        <f aca="true" t="shared" si="21" ref="N58:O66">RANK(M58,M$58:M$66,1)</f>
        <v>1</v>
      </c>
      <c r="O58" s="19">
        <f t="shared" si="21"/>
        <v>1</v>
      </c>
      <c r="P58" s="33">
        <f aca="true" t="shared" si="22" ref="P58:P66">O58*1</f>
        <v>1</v>
      </c>
    </row>
    <row r="59" spans="1:16" ht="15" customHeight="1">
      <c r="A59" s="6"/>
      <c r="B59" s="89">
        <v>348</v>
      </c>
      <c r="C59" s="89" t="s">
        <v>78</v>
      </c>
      <c r="D59" s="89" t="s">
        <v>79</v>
      </c>
      <c r="E59" s="89" t="s">
        <v>80</v>
      </c>
      <c r="F59" s="20">
        <v>0.6906018518518519</v>
      </c>
      <c r="G59" s="17">
        <f t="shared" si="16"/>
        <v>0.044768518518518485</v>
      </c>
      <c r="H59" s="18">
        <f t="shared" si="17"/>
        <v>3868</v>
      </c>
      <c r="I59" s="72">
        <v>0.967</v>
      </c>
      <c r="J59" s="18">
        <f t="shared" si="18"/>
        <v>3740.3559999999998</v>
      </c>
      <c r="K59" s="19">
        <f t="shared" si="19"/>
        <v>2</v>
      </c>
      <c r="L59" s="19">
        <f t="shared" si="19"/>
        <v>2</v>
      </c>
      <c r="M59" s="18">
        <f t="shared" si="20"/>
        <v>3740.3559999999998</v>
      </c>
      <c r="N59" s="19">
        <f t="shared" si="21"/>
        <v>2</v>
      </c>
      <c r="O59" s="19">
        <f t="shared" si="21"/>
        <v>2</v>
      </c>
      <c r="P59" s="33">
        <f t="shared" si="22"/>
        <v>2</v>
      </c>
    </row>
    <row r="60" spans="1:16" ht="15" customHeight="1">
      <c r="A60" s="6"/>
      <c r="B60" s="89">
        <v>9101</v>
      </c>
      <c r="C60" s="89" t="s">
        <v>114</v>
      </c>
      <c r="D60" s="89" t="s">
        <v>87</v>
      </c>
      <c r="E60" s="89" t="s">
        <v>115</v>
      </c>
      <c r="F60" s="20">
        <v>0.6930439814814814</v>
      </c>
      <c r="G60" s="17">
        <f t="shared" si="16"/>
        <v>0.047210648148148016</v>
      </c>
      <c r="H60" s="18">
        <f t="shared" si="17"/>
        <v>4079</v>
      </c>
      <c r="I60" s="73">
        <v>0.95</v>
      </c>
      <c r="J60" s="18">
        <f t="shared" si="18"/>
        <v>3875.0499999999997</v>
      </c>
      <c r="K60" s="19">
        <f t="shared" si="19"/>
        <v>3</v>
      </c>
      <c r="L60" s="19">
        <f t="shared" si="19"/>
        <v>3</v>
      </c>
      <c r="M60" s="18">
        <f t="shared" si="20"/>
        <v>3875.0499999999997</v>
      </c>
      <c r="N60" s="19">
        <f t="shared" si="21"/>
        <v>3</v>
      </c>
      <c r="O60" s="19">
        <f t="shared" si="21"/>
        <v>3</v>
      </c>
      <c r="P60" s="33">
        <f t="shared" si="22"/>
        <v>3</v>
      </c>
    </row>
    <row r="61" spans="1:16" ht="15" customHeight="1">
      <c r="A61" s="6"/>
      <c r="B61" s="89">
        <v>1265</v>
      </c>
      <c r="C61" s="89" t="s">
        <v>113</v>
      </c>
      <c r="D61" s="89" t="s">
        <v>82</v>
      </c>
      <c r="E61" s="89" t="s">
        <v>83</v>
      </c>
      <c r="F61" s="20">
        <v>0.6934490740740741</v>
      </c>
      <c r="G61" s="17">
        <f t="shared" si="16"/>
        <v>0.04761574074074071</v>
      </c>
      <c r="H61" s="18">
        <f t="shared" si="17"/>
        <v>4114</v>
      </c>
      <c r="I61" s="72">
        <v>0.957</v>
      </c>
      <c r="J61" s="18">
        <f t="shared" si="18"/>
        <v>3937.098</v>
      </c>
      <c r="K61" s="19">
        <f t="shared" si="19"/>
        <v>4</v>
      </c>
      <c r="L61" s="19">
        <f t="shared" si="19"/>
        <v>4</v>
      </c>
      <c r="M61" s="18">
        <f t="shared" si="20"/>
        <v>3937.098</v>
      </c>
      <c r="N61" s="19">
        <f t="shared" si="21"/>
        <v>4</v>
      </c>
      <c r="O61" s="19">
        <f t="shared" si="21"/>
        <v>4</v>
      </c>
      <c r="P61" s="33">
        <f t="shared" si="22"/>
        <v>4</v>
      </c>
    </row>
    <row r="62" spans="1:16" ht="15" customHeight="1">
      <c r="A62" s="6"/>
      <c r="B62" s="89">
        <v>878</v>
      </c>
      <c r="C62" s="89" t="s">
        <v>88</v>
      </c>
      <c r="D62" s="89" t="s">
        <v>89</v>
      </c>
      <c r="E62" s="89" t="s">
        <v>90</v>
      </c>
      <c r="F62" s="20">
        <v>0.6967939814814814</v>
      </c>
      <c r="G62" s="17">
        <f t="shared" si="16"/>
        <v>0.05096064814814805</v>
      </c>
      <c r="H62" s="18">
        <f t="shared" si="17"/>
        <v>4403</v>
      </c>
      <c r="I62" s="72">
        <v>0.927</v>
      </c>
      <c r="J62" s="18">
        <f t="shared" si="18"/>
        <v>4081.581</v>
      </c>
      <c r="K62" s="19">
        <f t="shared" si="19"/>
        <v>5</v>
      </c>
      <c r="L62" s="19">
        <f t="shared" si="19"/>
        <v>5</v>
      </c>
      <c r="M62" s="18">
        <f t="shared" si="20"/>
        <v>4081.581</v>
      </c>
      <c r="N62" s="19">
        <f t="shared" si="21"/>
        <v>5</v>
      </c>
      <c r="O62" s="19">
        <f t="shared" si="21"/>
        <v>5</v>
      </c>
      <c r="P62" s="33">
        <f t="shared" si="22"/>
        <v>5</v>
      </c>
    </row>
    <row r="63" spans="1:16" ht="15" customHeight="1">
      <c r="A63" s="6"/>
      <c r="B63" s="89">
        <v>1266</v>
      </c>
      <c r="C63" s="89" t="s">
        <v>111</v>
      </c>
      <c r="D63" s="89" t="s">
        <v>82</v>
      </c>
      <c r="E63" s="89" t="s">
        <v>112</v>
      </c>
      <c r="F63" s="20">
        <v>0.6956365740740741</v>
      </c>
      <c r="G63" s="17">
        <f t="shared" si="16"/>
        <v>0.04980324074074072</v>
      </c>
      <c r="H63" s="18">
        <f t="shared" si="17"/>
        <v>4303</v>
      </c>
      <c r="I63" s="72">
        <v>0.957</v>
      </c>
      <c r="J63" s="18">
        <f t="shared" si="18"/>
        <v>4117.971</v>
      </c>
      <c r="K63" s="19">
        <f t="shared" si="19"/>
        <v>6</v>
      </c>
      <c r="L63" s="19">
        <f t="shared" si="19"/>
        <v>6</v>
      </c>
      <c r="M63" s="18">
        <f t="shared" si="20"/>
        <v>4117.971</v>
      </c>
      <c r="N63" s="19">
        <f t="shared" si="21"/>
        <v>6</v>
      </c>
      <c r="O63" s="19">
        <f t="shared" si="21"/>
        <v>6</v>
      </c>
      <c r="P63" s="33">
        <f t="shared" si="22"/>
        <v>6</v>
      </c>
    </row>
    <row r="64" spans="1:16" ht="15" customHeight="1">
      <c r="A64" s="6"/>
      <c r="B64" s="89">
        <v>5403</v>
      </c>
      <c r="C64" s="89" t="s">
        <v>116</v>
      </c>
      <c r="D64" s="89" t="s">
        <v>117</v>
      </c>
      <c r="E64" s="89" t="s">
        <v>118</v>
      </c>
      <c r="F64" s="20">
        <v>0.7010648148148149</v>
      </c>
      <c r="G64" s="17">
        <f t="shared" si="16"/>
        <v>0.05523148148148149</v>
      </c>
      <c r="H64" s="18">
        <f t="shared" si="17"/>
        <v>4772</v>
      </c>
      <c r="I64" s="72">
        <v>0.891</v>
      </c>
      <c r="J64" s="18">
        <f t="shared" si="18"/>
        <v>4251.852</v>
      </c>
      <c r="K64" s="19">
        <f t="shared" si="19"/>
        <v>7</v>
      </c>
      <c r="L64" s="19">
        <f t="shared" si="19"/>
        <v>7</v>
      </c>
      <c r="M64" s="18">
        <f t="shared" si="20"/>
        <v>4251.852</v>
      </c>
      <c r="N64" s="19">
        <f t="shared" si="21"/>
        <v>7</v>
      </c>
      <c r="O64" s="19">
        <f t="shared" si="21"/>
        <v>7</v>
      </c>
      <c r="P64" s="33">
        <f t="shared" si="22"/>
        <v>7</v>
      </c>
    </row>
    <row r="65" spans="1:16" ht="15" customHeight="1">
      <c r="A65" s="6"/>
      <c r="B65" s="89">
        <v>3100</v>
      </c>
      <c r="C65" s="89" t="s">
        <v>109</v>
      </c>
      <c r="D65" s="89" t="s">
        <v>76</v>
      </c>
      <c r="E65" s="89" t="s">
        <v>77</v>
      </c>
      <c r="F65" s="20">
        <v>0.6970023148148149</v>
      </c>
      <c r="G65" s="17">
        <f t="shared" si="16"/>
        <v>0.051168981481481524</v>
      </c>
      <c r="H65" s="18">
        <f t="shared" si="17"/>
        <v>4421</v>
      </c>
      <c r="I65" s="72">
        <v>0.974</v>
      </c>
      <c r="J65" s="18">
        <f t="shared" si="18"/>
        <v>4306.054</v>
      </c>
      <c r="K65" s="19">
        <f t="shared" si="19"/>
        <v>8</v>
      </c>
      <c r="L65" s="19">
        <f t="shared" si="19"/>
        <v>8</v>
      </c>
      <c r="M65" s="18">
        <f t="shared" si="20"/>
        <v>4306.054</v>
      </c>
      <c r="N65" s="19">
        <f t="shared" si="21"/>
        <v>8</v>
      </c>
      <c r="O65" s="19">
        <f t="shared" si="21"/>
        <v>8</v>
      </c>
      <c r="P65" s="33">
        <f t="shared" si="22"/>
        <v>8</v>
      </c>
    </row>
    <row r="66" spans="1:16" ht="15" customHeight="1">
      <c r="A66" s="6"/>
      <c r="B66" s="89">
        <v>1269</v>
      </c>
      <c r="C66" s="89" t="s">
        <v>81</v>
      </c>
      <c r="D66" s="89" t="s">
        <v>82</v>
      </c>
      <c r="E66" s="89" t="s">
        <v>110</v>
      </c>
      <c r="F66" s="20">
        <v>0.6992939814814815</v>
      </c>
      <c r="G66" s="17">
        <f t="shared" si="16"/>
        <v>0.053460648148148104</v>
      </c>
      <c r="H66" s="18">
        <f t="shared" si="17"/>
        <v>4619</v>
      </c>
      <c r="I66" s="72">
        <v>0.957</v>
      </c>
      <c r="J66" s="18">
        <f t="shared" si="18"/>
        <v>4420.383</v>
      </c>
      <c r="K66" s="19">
        <f t="shared" si="19"/>
        <v>9</v>
      </c>
      <c r="L66" s="19">
        <f t="shared" si="19"/>
        <v>9</v>
      </c>
      <c r="M66" s="18">
        <f t="shared" si="20"/>
        <v>4420.383</v>
      </c>
      <c r="N66" s="19">
        <f t="shared" si="21"/>
        <v>9</v>
      </c>
      <c r="O66" s="19">
        <f t="shared" si="21"/>
        <v>9</v>
      </c>
      <c r="P66" s="33">
        <f t="shared" si="22"/>
        <v>9</v>
      </c>
    </row>
    <row r="67" spans="1:16" ht="15" customHeight="1">
      <c r="A67" s="6"/>
      <c r="B67" s="29"/>
      <c r="C67" s="60"/>
      <c r="D67" s="60"/>
      <c r="E67" s="60"/>
      <c r="F67" s="21"/>
      <c r="G67" s="22"/>
      <c r="H67" s="23"/>
      <c r="I67" s="61"/>
      <c r="J67" s="23"/>
      <c r="K67" s="24"/>
      <c r="L67" s="24"/>
      <c r="M67" s="23"/>
      <c r="N67" s="24"/>
      <c r="O67" s="24"/>
      <c r="P67" s="36"/>
    </row>
    <row r="68" spans="1:17" s="5" customFormat="1" ht="15" customHeight="1">
      <c r="A68" s="38"/>
      <c r="C68" s="56"/>
      <c r="D68" s="56"/>
      <c r="E68" s="3"/>
      <c r="F68" s="39"/>
      <c r="G68" s="40"/>
      <c r="H68" s="41"/>
      <c r="I68" s="42"/>
      <c r="J68" s="44"/>
      <c r="K68" s="42"/>
      <c r="L68" s="43"/>
      <c r="M68" s="28" t="s">
        <v>17</v>
      </c>
      <c r="N68" s="42"/>
      <c r="O68" s="43"/>
      <c r="P68" s="28"/>
      <c r="Q68" s="49"/>
    </row>
    <row r="69" spans="4:13" ht="15" customHeight="1">
      <c r="D69" s="48" t="s">
        <v>22</v>
      </c>
      <c r="M69" s="43" t="s">
        <v>135</v>
      </c>
    </row>
    <row r="70" spans="1:16" ht="12.75">
      <c r="A70" s="6"/>
      <c r="C70" s="29"/>
      <c r="D70" s="29"/>
      <c r="F70" s="21"/>
      <c r="G70" s="22"/>
      <c r="H70" s="23"/>
      <c r="I70" s="37"/>
      <c r="J70" s="23"/>
      <c r="K70" s="24"/>
      <c r="L70" s="24"/>
      <c r="M70" s="28"/>
      <c r="N70" s="24"/>
      <c r="O70" s="24"/>
      <c r="P70" s="36"/>
    </row>
    <row r="71" spans="1:16" ht="12.75">
      <c r="A71" s="6"/>
      <c r="B71" s="29"/>
      <c r="C71" s="29"/>
      <c r="D71" s="29"/>
      <c r="E71" s="29"/>
      <c r="F71" s="21"/>
      <c r="G71" s="22"/>
      <c r="H71" s="23"/>
      <c r="I71" s="37"/>
      <c r="J71" s="23"/>
      <c r="K71" s="24"/>
      <c r="L71" s="24"/>
      <c r="M71" s="43"/>
      <c r="N71" s="24"/>
      <c r="O71" s="24"/>
      <c r="P71" s="36"/>
    </row>
  </sheetData>
  <sheetProtection/>
  <mergeCells count="20">
    <mergeCell ref="E28:E29"/>
    <mergeCell ref="I28:I29"/>
    <mergeCell ref="C4:C5"/>
    <mergeCell ref="D4:D5"/>
    <mergeCell ref="E4:E5"/>
    <mergeCell ref="I4:I5"/>
    <mergeCell ref="C11:C12"/>
    <mergeCell ref="D11:D12"/>
    <mergeCell ref="E11:E12"/>
    <mergeCell ref="I11:I12"/>
    <mergeCell ref="C56:C57"/>
    <mergeCell ref="D56:D57"/>
    <mergeCell ref="E56:E57"/>
    <mergeCell ref="I56:I57"/>
    <mergeCell ref="C16:C17"/>
    <mergeCell ref="D16:D17"/>
    <mergeCell ref="E16:E17"/>
    <mergeCell ref="I16:I17"/>
    <mergeCell ref="C28:C29"/>
    <mergeCell ref="D28:D29"/>
  </mergeCells>
  <printOptions/>
  <pageMargins left="0.1968503937007874" right="0" top="0.15748031496062992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34">
      <selection activeCell="F55" sqref="F55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00390625" style="0" customWidth="1"/>
    <col min="4" max="4" width="11.57421875" style="0" customWidth="1"/>
    <col min="5" max="5" width="32.7109375" style="0" customWidth="1"/>
    <col min="6" max="6" width="7.00390625" style="90" customWidth="1"/>
    <col min="7" max="7" width="6.28125" style="90" customWidth="1"/>
    <col min="8" max="8" width="7.8515625" style="100" customWidth="1"/>
    <col min="9" max="9" width="4.7109375" style="102" customWidth="1"/>
  </cols>
  <sheetData>
    <row r="1" ht="14.25">
      <c r="E1" s="57" t="s">
        <v>94</v>
      </c>
    </row>
    <row r="2" ht="12.75">
      <c r="E2" s="46" t="s">
        <v>95</v>
      </c>
    </row>
    <row r="3" spans="1:9" s="94" customFormat="1" ht="14.25" customHeight="1">
      <c r="A3" s="2" t="s">
        <v>23</v>
      </c>
      <c r="B3" s="91"/>
      <c r="C3" s="91"/>
      <c r="D3" s="91"/>
      <c r="E3" s="117"/>
      <c r="F3" s="92"/>
      <c r="G3" s="92"/>
      <c r="H3" s="110"/>
      <c r="I3" s="93"/>
    </row>
    <row r="4" spans="1:9" s="96" customFormat="1" ht="11.25" customHeight="1">
      <c r="A4" s="103"/>
      <c r="B4" s="95" t="s">
        <v>119</v>
      </c>
      <c r="C4" s="133" t="s">
        <v>120</v>
      </c>
      <c r="D4" s="133" t="s">
        <v>121</v>
      </c>
      <c r="E4" s="133" t="s">
        <v>122</v>
      </c>
      <c r="F4" s="131" t="s">
        <v>123</v>
      </c>
      <c r="G4" s="131" t="s">
        <v>124</v>
      </c>
      <c r="H4" s="109" t="s">
        <v>125</v>
      </c>
      <c r="I4" s="129" t="s">
        <v>126</v>
      </c>
    </row>
    <row r="5" spans="1:9" s="96" customFormat="1" ht="11.25" customHeight="1">
      <c r="A5" s="103"/>
      <c r="B5" s="97" t="s">
        <v>127</v>
      </c>
      <c r="C5" s="134"/>
      <c r="D5" s="134"/>
      <c r="E5" s="134"/>
      <c r="F5" s="132"/>
      <c r="G5" s="132"/>
      <c r="H5" s="107" t="s">
        <v>128</v>
      </c>
      <c r="I5" s="130"/>
    </row>
    <row r="6" spans="1:9" ht="15" customHeight="1">
      <c r="A6" s="98"/>
      <c r="B6" s="114">
        <v>7400</v>
      </c>
      <c r="C6" s="114" t="s">
        <v>25</v>
      </c>
      <c r="D6" s="114" t="s">
        <v>26</v>
      </c>
      <c r="E6" s="114" t="s">
        <v>27</v>
      </c>
      <c r="F6" s="33">
        <v>1</v>
      </c>
      <c r="G6" s="33">
        <v>1</v>
      </c>
      <c r="H6" s="108">
        <f>SUM(F6:G6)</f>
        <v>2</v>
      </c>
      <c r="I6" s="101">
        <f>RANK(H6,H$6:H$9,1)</f>
        <v>1</v>
      </c>
    </row>
    <row r="7" spans="1:9" ht="15" customHeight="1">
      <c r="A7" s="98"/>
      <c r="B7" s="114">
        <v>432</v>
      </c>
      <c r="C7" s="114" t="s">
        <v>31</v>
      </c>
      <c r="D7" s="114" t="s">
        <v>26</v>
      </c>
      <c r="E7" s="114" t="s">
        <v>32</v>
      </c>
      <c r="F7" s="33">
        <v>2</v>
      </c>
      <c r="G7" s="33">
        <v>2</v>
      </c>
      <c r="H7" s="108">
        <f>SUM(F7:G7)</f>
        <v>4</v>
      </c>
      <c r="I7" s="101">
        <f>RANK(H7,H$6:H$9,1)</f>
        <v>2</v>
      </c>
    </row>
    <row r="8" spans="1:9" ht="15" customHeight="1">
      <c r="A8" s="98"/>
      <c r="B8" s="114">
        <v>2040</v>
      </c>
      <c r="C8" s="114" t="s">
        <v>28</v>
      </c>
      <c r="D8" s="114" t="s">
        <v>29</v>
      </c>
      <c r="E8" s="76" t="s">
        <v>30</v>
      </c>
      <c r="F8" s="33">
        <v>4</v>
      </c>
      <c r="G8" s="33">
        <v>3</v>
      </c>
      <c r="H8" s="108">
        <f>SUM(F8:G8)</f>
        <v>7</v>
      </c>
      <c r="I8" s="101">
        <f>RANK(H8,H$6:H$9,1)</f>
        <v>3</v>
      </c>
    </row>
    <row r="9" spans="1:9" ht="15" customHeight="1">
      <c r="A9" s="98"/>
      <c r="B9" s="113">
        <v>191</v>
      </c>
      <c r="C9" s="114" t="s">
        <v>96</v>
      </c>
      <c r="D9" s="113" t="s">
        <v>33</v>
      </c>
      <c r="E9" s="114" t="s">
        <v>97</v>
      </c>
      <c r="F9" s="33">
        <v>3</v>
      </c>
      <c r="G9" s="33">
        <v>5</v>
      </c>
      <c r="H9" s="108">
        <f>SUM(F9:G9)</f>
        <v>8</v>
      </c>
      <c r="I9" s="101">
        <f>RANK(H9,H$6:H$9,1)</f>
        <v>4</v>
      </c>
    </row>
    <row r="10" spans="1:9" s="94" customFormat="1" ht="14.25" customHeight="1">
      <c r="A10" s="2" t="s">
        <v>24</v>
      </c>
      <c r="B10" s="91"/>
      <c r="C10" s="91"/>
      <c r="D10" s="91"/>
      <c r="E10" s="91"/>
      <c r="F10" s="92"/>
      <c r="G10" s="92"/>
      <c r="H10" s="110"/>
      <c r="I10" s="93"/>
    </row>
    <row r="11" spans="1:9" s="96" customFormat="1" ht="11.25" customHeight="1">
      <c r="A11" s="104"/>
      <c r="B11" s="95" t="s">
        <v>119</v>
      </c>
      <c r="C11" s="133" t="s">
        <v>120</v>
      </c>
      <c r="D11" s="133" t="s">
        <v>121</v>
      </c>
      <c r="E11" s="133" t="s">
        <v>122</v>
      </c>
      <c r="F11" s="131" t="s">
        <v>123</v>
      </c>
      <c r="G11" s="131" t="s">
        <v>124</v>
      </c>
      <c r="H11" s="109" t="s">
        <v>125</v>
      </c>
      <c r="I11" s="129" t="s">
        <v>126</v>
      </c>
    </row>
    <row r="12" spans="1:9" s="96" customFormat="1" ht="11.25" customHeight="1">
      <c r="A12" s="104"/>
      <c r="B12" s="97" t="s">
        <v>127</v>
      </c>
      <c r="C12" s="134"/>
      <c r="D12" s="134"/>
      <c r="E12" s="134"/>
      <c r="F12" s="132"/>
      <c r="G12" s="132"/>
      <c r="H12" s="107" t="s">
        <v>128</v>
      </c>
      <c r="I12" s="130"/>
    </row>
    <row r="13" spans="1:9" ht="16.5" customHeight="1">
      <c r="A13" s="111"/>
      <c r="B13" s="113">
        <v>4004</v>
      </c>
      <c r="C13" s="115" t="s">
        <v>91</v>
      </c>
      <c r="D13" s="113" t="s">
        <v>92</v>
      </c>
      <c r="E13" s="78" t="s">
        <v>93</v>
      </c>
      <c r="F13" s="33">
        <v>1</v>
      </c>
      <c r="G13" s="33">
        <v>1</v>
      </c>
      <c r="H13" s="108">
        <f>SUM(F13:G13)</f>
        <v>2</v>
      </c>
      <c r="I13" s="101">
        <f>RANK(H13,H$13:H$14,1)</f>
        <v>1</v>
      </c>
    </row>
    <row r="14" spans="1:9" ht="16.5" customHeight="1">
      <c r="A14" s="111"/>
      <c r="B14" s="114">
        <v>5050</v>
      </c>
      <c r="C14" s="114" t="s">
        <v>34</v>
      </c>
      <c r="D14" s="114" t="s">
        <v>35</v>
      </c>
      <c r="E14" s="77" t="s">
        <v>36</v>
      </c>
      <c r="F14" s="33">
        <v>2</v>
      </c>
      <c r="G14" s="33">
        <v>2</v>
      </c>
      <c r="H14" s="108">
        <f>SUM(F14:G14)</f>
        <v>4</v>
      </c>
      <c r="I14" s="101">
        <f>RANK(H14,H$13:H$14,1)</f>
        <v>2</v>
      </c>
    </row>
    <row r="15" spans="1:9" s="94" customFormat="1" ht="14.25" customHeight="1">
      <c r="A15" s="2" t="s">
        <v>19</v>
      </c>
      <c r="B15" s="91"/>
      <c r="C15" s="91"/>
      <c r="D15" s="91"/>
      <c r="E15" s="91"/>
      <c r="F15" s="92"/>
      <c r="G15" s="92"/>
      <c r="H15" s="110"/>
      <c r="I15" s="93"/>
    </row>
    <row r="16" spans="1:9" s="96" customFormat="1" ht="11.25" customHeight="1">
      <c r="A16" s="104"/>
      <c r="B16" s="95" t="s">
        <v>119</v>
      </c>
      <c r="C16" s="133" t="s">
        <v>120</v>
      </c>
      <c r="D16" s="133" t="s">
        <v>121</v>
      </c>
      <c r="E16" s="133" t="s">
        <v>122</v>
      </c>
      <c r="F16" s="131" t="s">
        <v>123</v>
      </c>
      <c r="G16" s="131" t="s">
        <v>124</v>
      </c>
      <c r="H16" s="109" t="s">
        <v>125</v>
      </c>
      <c r="I16" s="129" t="s">
        <v>126</v>
      </c>
    </row>
    <row r="17" spans="1:9" s="96" customFormat="1" ht="11.25" customHeight="1">
      <c r="A17" s="104"/>
      <c r="B17" s="97" t="s">
        <v>127</v>
      </c>
      <c r="C17" s="134"/>
      <c r="D17" s="134"/>
      <c r="E17" s="134"/>
      <c r="F17" s="132"/>
      <c r="G17" s="132"/>
      <c r="H17" s="107" t="s">
        <v>128</v>
      </c>
      <c r="I17" s="130"/>
    </row>
    <row r="18" spans="1:9" ht="16.5" customHeight="1">
      <c r="A18" s="99"/>
      <c r="B18" s="89">
        <v>1582</v>
      </c>
      <c r="C18" s="85" t="s">
        <v>50</v>
      </c>
      <c r="D18" s="89" t="s">
        <v>44</v>
      </c>
      <c r="E18" s="81" t="s">
        <v>51</v>
      </c>
      <c r="F18" s="33">
        <v>2</v>
      </c>
      <c r="G18" s="33">
        <v>1</v>
      </c>
      <c r="H18" s="108">
        <f aca="true" t="shared" si="0" ref="H18:H26">SUM(F18:G18)</f>
        <v>3</v>
      </c>
      <c r="I18" s="101">
        <f>RANK(H18,H$18:H$26,1)</f>
        <v>1</v>
      </c>
    </row>
    <row r="19" spans="1:9" ht="16.5" customHeight="1">
      <c r="A19" s="99"/>
      <c r="B19" s="86">
        <v>508</v>
      </c>
      <c r="C19" s="84" t="s">
        <v>52</v>
      </c>
      <c r="D19" s="86" t="s">
        <v>44</v>
      </c>
      <c r="E19" s="80" t="s">
        <v>99</v>
      </c>
      <c r="F19" s="33">
        <v>1</v>
      </c>
      <c r="G19" s="33">
        <v>3</v>
      </c>
      <c r="H19" s="108">
        <f t="shared" si="0"/>
        <v>4</v>
      </c>
      <c r="I19" s="101">
        <f>RANK(H19,H$18:H$26,1)</f>
        <v>2</v>
      </c>
    </row>
    <row r="20" spans="1:9" ht="16.5" customHeight="1">
      <c r="A20" s="99"/>
      <c r="B20" s="86">
        <v>1776</v>
      </c>
      <c r="C20" s="84" t="s">
        <v>37</v>
      </c>
      <c r="D20" s="86" t="s">
        <v>35</v>
      </c>
      <c r="E20" s="81" t="s">
        <v>38</v>
      </c>
      <c r="F20" s="33">
        <v>5</v>
      </c>
      <c r="G20" s="33">
        <v>2</v>
      </c>
      <c r="H20" s="108">
        <f t="shared" si="0"/>
        <v>7</v>
      </c>
      <c r="I20" s="101">
        <f>RANK(H20,H$18:H$26,1)</f>
        <v>3</v>
      </c>
    </row>
    <row r="21" spans="1:9" ht="16.5" customHeight="1">
      <c r="A21" s="99"/>
      <c r="B21" s="86">
        <v>471</v>
      </c>
      <c r="C21" s="84" t="s">
        <v>43</v>
      </c>
      <c r="D21" s="86" t="s">
        <v>44</v>
      </c>
      <c r="E21" s="80" t="s">
        <v>45</v>
      </c>
      <c r="F21" s="33">
        <v>3</v>
      </c>
      <c r="G21" s="33">
        <v>4</v>
      </c>
      <c r="H21" s="108">
        <f t="shared" si="0"/>
        <v>7</v>
      </c>
      <c r="I21" s="101">
        <v>4</v>
      </c>
    </row>
    <row r="22" spans="1:9" ht="16.5" customHeight="1">
      <c r="A22" s="99"/>
      <c r="B22" s="86">
        <v>1014</v>
      </c>
      <c r="C22" s="84" t="s">
        <v>46</v>
      </c>
      <c r="D22" s="86" t="s">
        <v>44</v>
      </c>
      <c r="E22" s="80" t="s">
        <v>47</v>
      </c>
      <c r="F22" s="33">
        <v>4</v>
      </c>
      <c r="G22" s="33">
        <v>6</v>
      </c>
      <c r="H22" s="108">
        <f t="shared" si="0"/>
        <v>10</v>
      </c>
      <c r="I22" s="101">
        <f>RANK(H22,H$18:H$26,1)</f>
        <v>5</v>
      </c>
    </row>
    <row r="23" spans="1:9" ht="16.5" customHeight="1">
      <c r="A23" s="99"/>
      <c r="B23" s="86">
        <v>818</v>
      </c>
      <c r="C23" s="84" t="s">
        <v>53</v>
      </c>
      <c r="D23" s="86" t="s">
        <v>54</v>
      </c>
      <c r="E23" s="80" t="s">
        <v>100</v>
      </c>
      <c r="F23" s="33">
        <v>8</v>
      </c>
      <c r="G23" s="33">
        <v>5</v>
      </c>
      <c r="H23" s="108">
        <f t="shared" si="0"/>
        <v>13</v>
      </c>
      <c r="I23" s="101">
        <f>RANK(H23,H$18:H$26,1)</f>
        <v>6</v>
      </c>
    </row>
    <row r="24" spans="1:9" ht="16.5" customHeight="1">
      <c r="A24" s="99"/>
      <c r="B24" s="86">
        <v>1773</v>
      </c>
      <c r="C24" s="84" t="s">
        <v>39</v>
      </c>
      <c r="D24" s="86" t="s">
        <v>35</v>
      </c>
      <c r="E24" s="80" t="s">
        <v>40</v>
      </c>
      <c r="F24" s="33">
        <v>6</v>
      </c>
      <c r="G24" s="33">
        <v>8</v>
      </c>
      <c r="H24" s="108">
        <f t="shared" si="0"/>
        <v>14</v>
      </c>
      <c r="I24" s="101">
        <f>RANK(H24,H$18:H$26,1)</f>
        <v>7</v>
      </c>
    </row>
    <row r="25" spans="1:9" ht="16.5" customHeight="1">
      <c r="A25" s="99"/>
      <c r="B25" s="114">
        <v>4440</v>
      </c>
      <c r="C25" s="118" t="s">
        <v>48</v>
      </c>
      <c r="D25" s="114" t="s">
        <v>49</v>
      </c>
      <c r="E25" s="79" t="s">
        <v>98</v>
      </c>
      <c r="F25" s="33">
        <v>7</v>
      </c>
      <c r="G25" s="33">
        <v>7</v>
      </c>
      <c r="H25" s="108">
        <f t="shared" si="0"/>
        <v>14</v>
      </c>
      <c r="I25" s="101">
        <v>8</v>
      </c>
    </row>
    <row r="26" spans="1:9" ht="16.5" customHeight="1">
      <c r="A26" s="99"/>
      <c r="B26" s="86">
        <v>1774</v>
      </c>
      <c r="C26" s="89" t="s">
        <v>41</v>
      </c>
      <c r="D26" s="86" t="s">
        <v>35</v>
      </c>
      <c r="E26" s="89" t="s">
        <v>42</v>
      </c>
      <c r="F26" s="33">
        <v>9</v>
      </c>
      <c r="G26" s="33">
        <v>9</v>
      </c>
      <c r="H26" s="108">
        <f t="shared" si="0"/>
        <v>18</v>
      </c>
      <c r="I26" s="101">
        <f>RANK(H26,H$18:H$26,1)</f>
        <v>9</v>
      </c>
    </row>
    <row r="27" spans="1:9" s="94" customFormat="1" ht="14.25" customHeight="1">
      <c r="A27" s="2" t="s">
        <v>20</v>
      </c>
      <c r="B27" s="91"/>
      <c r="C27" s="91"/>
      <c r="D27" s="91"/>
      <c r="E27" s="91"/>
      <c r="F27" s="92"/>
      <c r="G27" s="92"/>
      <c r="H27" s="110"/>
      <c r="I27" s="93"/>
    </row>
    <row r="28" spans="1:9" s="96" customFormat="1" ht="11.25" customHeight="1">
      <c r="A28" s="104"/>
      <c r="B28" s="95" t="s">
        <v>119</v>
      </c>
      <c r="C28" s="133" t="s">
        <v>120</v>
      </c>
      <c r="D28" s="133" t="s">
        <v>121</v>
      </c>
      <c r="E28" s="133" t="s">
        <v>122</v>
      </c>
      <c r="F28" s="131" t="s">
        <v>123</v>
      </c>
      <c r="G28" s="131" t="s">
        <v>124</v>
      </c>
      <c r="H28" s="109" t="s">
        <v>125</v>
      </c>
      <c r="I28" s="129" t="s">
        <v>126</v>
      </c>
    </row>
    <row r="29" spans="1:9" s="96" customFormat="1" ht="11.25" customHeight="1">
      <c r="A29" s="104"/>
      <c r="B29" s="97" t="s">
        <v>127</v>
      </c>
      <c r="C29" s="134"/>
      <c r="D29" s="134"/>
      <c r="E29" s="134"/>
      <c r="F29" s="132"/>
      <c r="G29" s="132"/>
      <c r="H29" s="107" t="s">
        <v>128</v>
      </c>
      <c r="I29" s="130"/>
    </row>
    <row r="30" spans="1:9" ht="16.5" customHeight="1">
      <c r="A30" s="99"/>
      <c r="B30" s="89">
        <v>275</v>
      </c>
      <c r="C30" s="88" t="s">
        <v>63</v>
      </c>
      <c r="D30" s="89" t="s">
        <v>33</v>
      </c>
      <c r="E30" s="87" t="s">
        <v>104</v>
      </c>
      <c r="F30" s="33">
        <v>1</v>
      </c>
      <c r="G30" s="33">
        <v>2</v>
      </c>
      <c r="H30" s="108">
        <f aca="true" t="shared" si="1" ref="H30:H40">SUM(F30:G30)</f>
        <v>3</v>
      </c>
      <c r="I30" s="101">
        <f>RANK(H30,H$30:H$40,1)</f>
        <v>1</v>
      </c>
    </row>
    <row r="31" spans="1:9" ht="16.5" customHeight="1">
      <c r="A31" s="99"/>
      <c r="B31" s="86">
        <v>3470</v>
      </c>
      <c r="C31" s="88" t="s">
        <v>61</v>
      </c>
      <c r="D31" s="86" t="s">
        <v>58</v>
      </c>
      <c r="E31" s="87" t="s">
        <v>62</v>
      </c>
      <c r="F31" s="33">
        <v>3</v>
      </c>
      <c r="G31" s="33">
        <v>1</v>
      </c>
      <c r="H31" s="108">
        <f t="shared" si="1"/>
        <v>4</v>
      </c>
      <c r="I31" s="101">
        <f>RANK(H31,H$30:H$40,1)</f>
        <v>2</v>
      </c>
    </row>
    <row r="32" spans="1:9" ht="16.5" customHeight="1">
      <c r="A32" s="99"/>
      <c r="B32" s="86">
        <v>2901</v>
      </c>
      <c r="C32" s="88" t="s">
        <v>69</v>
      </c>
      <c r="D32" s="86" t="s">
        <v>70</v>
      </c>
      <c r="E32" s="87" t="s">
        <v>105</v>
      </c>
      <c r="F32" s="33">
        <v>2</v>
      </c>
      <c r="G32" s="33">
        <v>7</v>
      </c>
      <c r="H32" s="108">
        <f t="shared" si="1"/>
        <v>9</v>
      </c>
      <c r="I32" s="101">
        <f>RANK(H32,H$30:H$40,1)</f>
        <v>3</v>
      </c>
    </row>
    <row r="33" spans="1:9" ht="16.5" customHeight="1">
      <c r="A33" s="99"/>
      <c r="B33" s="86">
        <v>1979</v>
      </c>
      <c r="C33" s="85" t="s">
        <v>67</v>
      </c>
      <c r="D33" s="89" t="s">
        <v>58</v>
      </c>
      <c r="E33" s="64" t="s">
        <v>68</v>
      </c>
      <c r="F33" s="33">
        <v>6</v>
      </c>
      <c r="G33" s="33">
        <v>3</v>
      </c>
      <c r="H33" s="108">
        <f t="shared" si="1"/>
        <v>9</v>
      </c>
      <c r="I33" s="101">
        <v>4</v>
      </c>
    </row>
    <row r="34" spans="1:9" ht="16.5" customHeight="1">
      <c r="A34" s="99"/>
      <c r="B34" s="86">
        <v>3939</v>
      </c>
      <c r="C34" s="84" t="s">
        <v>59</v>
      </c>
      <c r="D34" s="86" t="s">
        <v>58</v>
      </c>
      <c r="E34" s="83" t="s">
        <v>60</v>
      </c>
      <c r="F34" s="33">
        <v>5</v>
      </c>
      <c r="G34" s="33">
        <v>4</v>
      </c>
      <c r="H34" s="108">
        <f t="shared" si="1"/>
        <v>9</v>
      </c>
      <c r="I34" s="101">
        <v>5</v>
      </c>
    </row>
    <row r="35" spans="1:9" ht="16.5" customHeight="1">
      <c r="A35" s="99"/>
      <c r="B35" s="86">
        <v>532</v>
      </c>
      <c r="C35" s="88" t="s">
        <v>74</v>
      </c>
      <c r="D35" s="86" t="s">
        <v>72</v>
      </c>
      <c r="E35" s="87" t="s">
        <v>75</v>
      </c>
      <c r="F35" s="33">
        <v>7</v>
      </c>
      <c r="G35" s="33">
        <v>5</v>
      </c>
      <c r="H35" s="108">
        <f t="shared" si="1"/>
        <v>12</v>
      </c>
      <c r="I35" s="101">
        <f aca="true" t="shared" si="2" ref="I35:I40">RANK(H35,H$30:H$40,1)</f>
        <v>6</v>
      </c>
    </row>
    <row r="36" spans="1:9" ht="16.5" customHeight="1">
      <c r="A36" s="99"/>
      <c r="B36" s="86">
        <v>738</v>
      </c>
      <c r="C36" s="88" t="s">
        <v>101</v>
      </c>
      <c r="D36" s="86" t="s">
        <v>55</v>
      </c>
      <c r="E36" s="87" t="s">
        <v>102</v>
      </c>
      <c r="F36" s="33">
        <v>4</v>
      </c>
      <c r="G36" s="33">
        <v>9</v>
      </c>
      <c r="H36" s="108">
        <f t="shared" si="1"/>
        <v>13</v>
      </c>
      <c r="I36" s="101">
        <f t="shared" si="2"/>
        <v>7</v>
      </c>
    </row>
    <row r="37" spans="1:9" ht="16.5" customHeight="1">
      <c r="A37" s="99"/>
      <c r="B37" s="86">
        <v>408</v>
      </c>
      <c r="C37" s="89" t="s">
        <v>64</v>
      </c>
      <c r="D37" s="89" t="s">
        <v>65</v>
      </c>
      <c r="E37" s="82" t="s">
        <v>66</v>
      </c>
      <c r="F37" s="33">
        <v>9</v>
      </c>
      <c r="G37" s="33">
        <v>6</v>
      </c>
      <c r="H37" s="108">
        <f t="shared" si="1"/>
        <v>15</v>
      </c>
      <c r="I37" s="101">
        <f t="shared" si="2"/>
        <v>8</v>
      </c>
    </row>
    <row r="38" spans="1:9" ht="16.5" customHeight="1">
      <c r="A38" s="99"/>
      <c r="B38" s="86">
        <v>4141</v>
      </c>
      <c r="C38" s="89" t="s">
        <v>71</v>
      </c>
      <c r="D38" s="89" t="s">
        <v>72</v>
      </c>
      <c r="E38" s="82" t="s">
        <v>73</v>
      </c>
      <c r="F38" s="33">
        <v>8</v>
      </c>
      <c r="G38" s="33">
        <v>10</v>
      </c>
      <c r="H38" s="108">
        <f t="shared" si="1"/>
        <v>18</v>
      </c>
      <c r="I38" s="101">
        <f t="shared" si="2"/>
        <v>9</v>
      </c>
    </row>
    <row r="39" spans="1:9" ht="16.5" customHeight="1">
      <c r="A39" s="99"/>
      <c r="B39" s="86">
        <v>500</v>
      </c>
      <c r="C39" s="89" t="s">
        <v>106</v>
      </c>
      <c r="D39" s="89" t="s">
        <v>107</v>
      </c>
      <c r="E39" s="89" t="s">
        <v>108</v>
      </c>
      <c r="F39" s="33">
        <v>11</v>
      </c>
      <c r="G39" s="33">
        <v>8</v>
      </c>
      <c r="H39" s="108">
        <f t="shared" si="1"/>
        <v>19</v>
      </c>
      <c r="I39" s="101">
        <f t="shared" si="2"/>
        <v>10</v>
      </c>
    </row>
    <row r="40" spans="1:9" ht="16.5" customHeight="1">
      <c r="A40" s="99"/>
      <c r="B40" s="89">
        <v>481</v>
      </c>
      <c r="C40" s="89" t="s">
        <v>56</v>
      </c>
      <c r="D40" s="89" t="s">
        <v>103</v>
      </c>
      <c r="E40" s="82" t="s">
        <v>57</v>
      </c>
      <c r="F40" s="33">
        <v>10</v>
      </c>
      <c r="G40" s="33">
        <v>11</v>
      </c>
      <c r="H40" s="108">
        <f t="shared" si="1"/>
        <v>21</v>
      </c>
      <c r="I40" s="101">
        <f t="shared" si="2"/>
        <v>11</v>
      </c>
    </row>
    <row r="41" spans="1:9" s="94" customFormat="1" ht="14.25" customHeight="1">
      <c r="A41" s="2" t="s">
        <v>21</v>
      </c>
      <c r="B41" s="91"/>
      <c r="C41" s="91"/>
      <c r="D41" s="91"/>
      <c r="E41" s="91"/>
      <c r="F41" s="92"/>
      <c r="G41" s="92"/>
      <c r="H41" s="110"/>
      <c r="I41" s="93"/>
    </row>
    <row r="42" spans="1:9" s="96" customFormat="1" ht="11.25" customHeight="1">
      <c r="A42" s="105"/>
      <c r="B42" s="95" t="s">
        <v>119</v>
      </c>
      <c r="C42" s="133" t="s">
        <v>120</v>
      </c>
      <c r="D42" s="133" t="s">
        <v>121</v>
      </c>
      <c r="E42" s="133" t="s">
        <v>122</v>
      </c>
      <c r="F42" s="131" t="s">
        <v>123</v>
      </c>
      <c r="G42" s="131" t="s">
        <v>124</v>
      </c>
      <c r="H42" s="109" t="s">
        <v>125</v>
      </c>
      <c r="I42" s="129" t="s">
        <v>126</v>
      </c>
    </row>
    <row r="43" spans="1:9" s="96" customFormat="1" ht="11.25" customHeight="1">
      <c r="A43" s="105"/>
      <c r="B43" s="97" t="s">
        <v>127</v>
      </c>
      <c r="C43" s="134"/>
      <c r="D43" s="134"/>
      <c r="E43" s="134"/>
      <c r="F43" s="132"/>
      <c r="G43" s="132"/>
      <c r="H43" s="107" t="s">
        <v>128</v>
      </c>
      <c r="I43" s="130"/>
    </row>
    <row r="44" spans="1:9" s="96" customFormat="1" ht="16.5" customHeight="1">
      <c r="A44" s="105"/>
      <c r="B44" s="89">
        <v>337</v>
      </c>
      <c r="C44" s="89" t="s">
        <v>84</v>
      </c>
      <c r="D44" s="89" t="s">
        <v>85</v>
      </c>
      <c r="E44" s="89" t="s">
        <v>129</v>
      </c>
      <c r="F44" s="33">
        <v>1</v>
      </c>
      <c r="G44" s="116">
        <v>1</v>
      </c>
      <c r="H44" s="108">
        <f aca="true" t="shared" si="3" ref="H44:H52">SUM(F44:G44)</f>
        <v>2</v>
      </c>
      <c r="I44" s="101">
        <f>RANK(H44,H$44:H$52,1)</f>
        <v>1</v>
      </c>
    </row>
    <row r="45" spans="1:9" s="96" customFormat="1" ht="16.5" customHeight="1">
      <c r="A45" s="112"/>
      <c r="B45" s="89">
        <v>9101</v>
      </c>
      <c r="C45" s="89" t="s">
        <v>114</v>
      </c>
      <c r="D45" s="89" t="s">
        <v>87</v>
      </c>
      <c r="E45" s="89" t="s">
        <v>115</v>
      </c>
      <c r="F45" s="33">
        <v>5</v>
      </c>
      <c r="G45" s="116">
        <v>3</v>
      </c>
      <c r="H45" s="108">
        <f t="shared" si="3"/>
        <v>8</v>
      </c>
      <c r="I45" s="101">
        <f>RANK(H45,H$44:H$52,1)</f>
        <v>2</v>
      </c>
    </row>
    <row r="46" spans="1:9" s="96" customFormat="1" ht="16.5" customHeight="1">
      <c r="A46" s="112"/>
      <c r="B46" s="89">
        <v>5403</v>
      </c>
      <c r="C46" s="89" t="s">
        <v>116</v>
      </c>
      <c r="D46" s="89" t="s">
        <v>117</v>
      </c>
      <c r="E46" s="89" t="s">
        <v>118</v>
      </c>
      <c r="F46" s="33">
        <v>2</v>
      </c>
      <c r="G46" s="116">
        <v>7</v>
      </c>
      <c r="H46" s="108">
        <f t="shared" si="3"/>
        <v>9</v>
      </c>
      <c r="I46" s="101">
        <f>RANK(H46,H$44:H$52,1)</f>
        <v>3</v>
      </c>
    </row>
    <row r="47" spans="1:9" s="96" customFormat="1" ht="16.5" customHeight="1">
      <c r="A47" s="112"/>
      <c r="B47" s="89">
        <v>878</v>
      </c>
      <c r="C47" s="89" t="s">
        <v>88</v>
      </c>
      <c r="D47" s="89" t="s">
        <v>89</v>
      </c>
      <c r="E47" s="89" t="s">
        <v>90</v>
      </c>
      <c r="F47" s="33">
        <v>4</v>
      </c>
      <c r="G47" s="116">
        <v>5</v>
      </c>
      <c r="H47" s="108">
        <f t="shared" si="3"/>
        <v>9</v>
      </c>
      <c r="I47" s="101">
        <v>4</v>
      </c>
    </row>
    <row r="48" spans="1:9" s="96" customFormat="1" ht="16.5" customHeight="1">
      <c r="A48" s="112"/>
      <c r="B48" s="89">
        <v>1265</v>
      </c>
      <c r="C48" s="89" t="s">
        <v>113</v>
      </c>
      <c r="D48" s="89" t="s">
        <v>82</v>
      </c>
      <c r="E48" s="89" t="s">
        <v>83</v>
      </c>
      <c r="F48" s="33">
        <v>7</v>
      </c>
      <c r="G48" s="116">
        <v>4</v>
      </c>
      <c r="H48" s="108">
        <f t="shared" si="3"/>
        <v>11</v>
      </c>
      <c r="I48" s="101">
        <f>RANK(H48,H$44:H$52,1)</f>
        <v>5</v>
      </c>
    </row>
    <row r="49" spans="1:9" s="96" customFormat="1" ht="16.5" customHeight="1">
      <c r="A49" s="112"/>
      <c r="B49" s="89">
        <v>348</v>
      </c>
      <c r="C49" s="89" t="s">
        <v>78</v>
      </c>
      <c r="D49" s="89" t="s">
        <v>79</v>
      </c>
      <c r="E49" s="89" t="s">
        <v>80</v>
      </c>
      <c r="F49" s="33">
        <v>10</v>
      </c>
      <c r="G49" s="116">
        <v>2</v>
      </c>
      <c r="H49" s="108">
        <f t="shared" si="3"/>
        <v>12</v>
      </c>
      <c r="I49" s="101">
        <f>RANK(H49,H$44:H$52,1)</f>
        <v>6</v>
      </c>
    </row>
    <row r="50" spans="1:9" s="96" customFormat="1" ht="16.5" customHeight="1">
      <c r="A50" s="112"/>
      <c r="B50" s="89">
        <v>1269</v>
      </c>
      <c r="C50" s="89" t="s">
        <v>81</v>
      </c>
      <c r="D50" s="89" t="s">
        <v>82</v>
      </c>
      <c r="E50" s="89" t="s">
        <v>110</v>
      </c>
      <c r="F50" s="33">
        <v>3</v>
      </c>
      <c r="G50" s="116">
        <v>9</v>
      </c>
      <c r="H50" s="108">
        <f t="shared" si="3"/>
        <v>12</v>
      </c>
      <c r="I50" s="101">
        <v>7</v>
      </c>
    </row>
    <row r="51" spans="1:9" s="96" customFormat="1" ht="16.5" customHeight="1">
      <c r="A51" s="112"/>
      <c r="B51" s="89">
        <v>1266</v>
      </c>
      <c r="C51" s="89" t="s">
        <v>111</v>
      </c>
      <c r="D51" s="89" t="s">
        <v>82</v>
      </c>
      <c r="E51" s="89" t="s">
        <v>112</v>
      </c>
      <c r="F51" s="33">
        <v>6</v>
      </c>
      <c r="G51" s="116">
        <v>6</v>
      </c>
      <c r="H51" s="108">
        <f t="shared" si="3"/>
        <v>12</v>
      </c>
      <c r="I51" s="101">
        <v>8</v>
      </c>
    </row>
    <row r="52" spans="1:9" s="96" customFormat="1" ht="16.5" customHeight="1">
      <c r="A52" s="112"/>
      <c r="B52" s="89">
        <v>3100</v>
      </c>
      <c r="C52" s="89" t="s">
        <v>109</v>
      </c>
      <c r="D52" s="89" t="s">
        <v>76</v>
      </c>
      <c r="E52" s="89" t="s">
        <v>77</v>
      </c>
      <c r="F52" s="33">
        <v>8</v>
      </c>
      <c r="G52" s="116">
        <v>8</v>
      </c>
      <c r="H52" s="108">
        <f t="shared" si="3"/>
        <v>16</v>
      </c>
      <c r="I52" s="101">
        <f>RANK(H52,H$44:H$52,1)</f>
        <v>9</v>
      </c>
    </row>
    <row r="53" ht="12.75">
      <c r="B53" s="106"/>
    </row>
    <row r="54" spans="1:12" ht="12.75">
      <c r="A54" s="6"/>
      <c r="C54" s="29"/>
      <c r="D54" s="48" t="s">
        <v>22</v>
      </c>
      <c r="F54" s="28" t="s">
        <v>17</v>
      </c>
      <c r="G54" s="22"/>
      <c r="H54" s="23"/>
      <c r="I54" s="24"/>
      <c r="J54" s="24"/>
      <c r="K54" s="24"/>
      <c r="L54" s="36"/>
    </row>
    <row r="55" spans="1:12" ht="12.75">
      <c r="A55" s="6"/>
      <c r="B55" s="29"/>
      <c r="C55" s="29"/>
      <c r="D55" s="29"/>
      <c r="F55" s="43" t="s">
        <v>135</v>
      </c>
      <c r="G55" s="22"/>
      <c r="H55" s="23"/>
      <c r="I55" s="24"/>
      <c r="J55" s="24"/>
      <c r="K55" s="24"/>
      <c r="L55" s="36"/>
    </row>
  </sheetData>
  <sheetProtection/>
  <mergeCells count="30">
    <mergeCell ref="C42:C43"/>
    <mergeCell ref="D42:D43"/>
    <mergeCell ref="E42:E43"/>
    <mergeCell ref="D11:D12"/>
    <mergeCell ref="I28:I29"/>
    <mergeCell ref="I16:I17"/>
    <mergeCell ref="F28:F29"/>
    <mergeCell ref="G28:G29"/>
    <mergeCell ref="F11:F12"/>
    <mergeCell ref="G11:G12"/>
    <mergeCell ref="C11:C12"/>
    <mergeCell ref="I11:I12"/>
    <mergeCell ref="E11:E12"/>
    <mergeCell ref="C28:C29"/>
    <mergeCell ref="D16:D17"/>
    <mergeCell ref="E16:E17"/>
    <mergeCell ref="C16:C17"/>
    <mergeCell ref="F16:F17"/>
    <mergeCell ref="E28:E29"/>
    <mergeCell ref="D28:D29"/>
    <mergeCell ref="I42:I43"/>
    <mergeCell ref="F42:F43"/>
    <mergeCell ref="G42:G43"/>
    <mergeCell ref="G16:G17"/>
    <mergeCell ref="C4:C5"/>
    <mergeCell ref="D4:D5"/>
    <mergeCell ref="E4:E5"/>
    <mergeCell ref="I4:I5"/>
    <mergeCell ref="F4:F5"/>
    <mergeCell ref="G4:G5"/>
  </mergeCells>
  <printOptions/>
  <pageMargins left="0.31496062992125984" right="0.11811023622047245" top="0.35433070866141736" bottom="0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</dc:creator>
  <cp:keywords/>
  <dc:description/>
  <cp:lastModifiedBy>karakedi</cp:lastModifiedBy>
  <cp:lastPrinted>2016-04-09T13:03:35Z</cp:lastPrinted>
  <dcterms:created xsi:type="dcterms:W3CDTF">2000-09-21T17:28:16Z</dcterms:created>
  <dcterms:modified xsi:type="dcterms:W3CDTF">2016-04-09T16:56:03Z</dcterms:modified>
  <cp:category/>
  <cp:version/>
  <cp:contentType/>
  <cp:contentStatus/>
</cp:coreProperties>
</file>