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521" windowWidth="12120" windowHeight="8490" activeTab="0"/>
  </bookViews>
  <sheets>
    <sheet name="YARIŞ" sheetId="1" r:id="rId1"/>
  </sheets>
  <definedNames/>
  <calcPr fullCalcOnLoad="1"/>
</workbook>
</file>

<file path=xl/sharedStrings.xml><?xml version="1.0" encoding="utf-8"?>
<sst xmlns="http://schemas.openxmlformats.org/spreadsheetml/2006/main" count="168" uniqueCount="63">
  <si>
    <t>:</t>
  </si>
  <si>
    <t>No</t>
  </si>
  <si>
    <t>TCC</t>
  </si>
  <si>
    <t>hh:mm:ss</t>
  </si>
  <si>
    <t>Yelken</t>
  </si>
  <si>
    <t>Finiş Saati</t>
  </si>
  <si>
    <t>gün</t>
  </si>
  <si>
    <t>saniye</t>
  </si>
  <si>
    <t>GEÇİCİ SONUÇ</t>
  </si>
  <si>
    <t>SONUÇ</t>
  </si>
  <si>
    <t>PUANI</t>
  </si>
  <si>
    <t>Düz. Süre</t>
  </si>
  <si>
    <t>Sıra</t>
  </si>
  <si>
    <t>Puan</t>
  </si>
  <si>
    <t>Geçen Süre</t>
  </si>
  <si>
    <t>YARIŞ SEKRETERLİĞİ</t>
  </si>
  <si>
    <t>Tekne Adı</t>
  </si>
  <si>
    <t>Tekne Tipi</t>
  </si>
  <si>
    <t>Tekne Sahibi / Sorumlu Kişi</t>
  </si>
  <si>
    <t>Start Saati</t>
  </si>
  <si>
    <t xml:space="preserve">    * Destek sınıfında spinnaker (simetrik veya asimetrik ) kullanan tekneler</t>
  </si>
  <si>
    <t>TCF</t>
  </si>
  <si>
    <t>PROTOTYPE</t>
  </si>
  <si>
    <t>MAT 1010</t>
  </si>
  <si>
    <t>FIRST 34.7</t>
  </si>
  <si>
    <t>FARR 55</t>
  </si>
  <si>
    <t>FARR 40</t>
  </si>
  <si>
    <t>YARIŞ KOMİTESİ BAŞKANI</t>
  </si>
  <si>
    <t>IRC II (YEŞİL) - TCC 1,069 - 1,020 arası</t>
  </si>
  <si>
    <t>IRC III (LACİVERT) - TCC 1,019 - 0,980 arası</t>
  </si>
  <si>
    <t>YARIŞ</t>
  </si>
  <si>
    <t>DESTEK (BEYAZ)</t>
  </si>
  <si>
    <t>LOGO</t>
  </si>
  <si>
    <t>SİNAN SÜMER</t>
  </si>
  <si>
    <t xml:space="preserve">TAYK / MDK XXXIX. YIL MARMARA KUPASI </t>
  </si>
  <si>
    <t xml:space="preserve">IRC 0 (BORDO) - TCC 1,140 ve üzeri </t>
  </si>
  <si>
    <t>IRC I (SARI) - TCC 1,139 - 1,070 arası</t>
  </si>
  <si>
    <t xml:space="preserve">ORIENT EXPRESS VI </t>
  </si>
  <si>
    <t>BÜLENT ATABAY</t>
  </si>
  <si>
    <t>BORUSAN RACING ÇILGIN SİGMA</t>
  </si>
  <si>
    <t xml:space="preserve">FORD OTOSAN - FENERBAHÇE 2 </t>
  </si>
  <si>
    <t>FENERBAHÇE SPOR KULÜBÜ / OĞUZ AYAN</t>
  </si>
  <si>
    <t>TURKCELL - FENERBAHÇE 1</t>
  </si>
  <si>
    <t>FENERBAHÇE SPOR KULÜBÜ / EREN ÖZDAL</t>
  </si>
  <si>
    <t>ARÇELİK ALİZE</t>
  </si>
  <si>
    <t>TUĞRUL TEKBULUT / SERDAR ÖNER</t>
  </si>
  <si>
    <t>TÜPRAŞ ALİZE</t>
  </si>
  <si>
    <t>SİNAN SÜMER / ANIL BERK BAKİ</t>
  </si>
  <si>
    <t>* DAS BOOT</t>
  </si>
  <si>
    <t>BENETEAU</t>
  </si>
  <si>
    <t>EMRE KUZLU</t>
  </si>
  <si>
    <t>* JÜPİ</t>
  </si>
  <si>
    <t>SUNFAST 3200</t>
  </si>
  <si>
    <t>BATUR İSMAİL KÜRÜZ</t>
  </si>
  <si>
    <t>BÜLENT DEMİRCİOĞLU - ORHAN TÜKER</t>
  </si>
  <si>
    <t>VENÜS</t>
  </si>
  <si>
    <t>ELAN 340</t>
  </si>
  <si>
    <t>ERTAN ÖZÇELİK</t>
  </si>
  <si>
    <t>TEKNE OLMAMIŞTIR</t>
  </si>
  <si>
    <t xml:space="preserve">START EDEN  </t>
  </si>
  <si>
    <t>DNF</t>
  </si>
  <si>
    <t>04 Eylül 2016 saat: 08:10</t>
  </si>
  <si>
    <t xml:space="preserve"> 03-04 EYLÜL 2016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</si>
</sst>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</numFmts>
  <fonts count="50">
    <font>
      <sz val="10"/>
      <name val="Arial"/>
      <family val="0"/>
    </font>
    <font>
      <b/>
      <sz val="10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sz val="11"/>
      <name val="Arial Tur"/>
      <family val="2"/>
    </font>
    <font>
      <sz val="10"/>
      <name val="Arial Tur"/>
      <family val="2"/>
    </font>
    <font>
      <b/>
      <sz val="11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5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2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21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20" fontId="2" fillId="0" borderId="0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80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80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81" fontId="7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10" xfId="49" applyFont="1" applyFill="1" applyBorder="1" applyAlignment="1">
      <alignment horizontal="center"/>
      <protection/>
    </xf>
    <xf numFmtId="0" fontId="2" fillId="0" borderId="12" xfId="49" applyFont="1" applyFill="1" applyBorder="1" applyAlignment="1">
      <alignment horizontal="center"/>
      <protection/>
    </xf>
    <xf numFmtId="181" fontId="7" fillId="0" borderId="14" xfId="49" applyNumberFormat="1" applyFont="1" applyFill="1" applyBorder="1" applyAlignment="1">
      <alignment horizontal="center"/>
      <protection/>
    </xf>
    <xf numFmtId="182" fontId="7" fillId="0" borderId="14" xfId="49" applyNumberFormat="1" applyFont="1" applyFill="1" applyBorder="1" applyAlignment="1">
      <alignment horizontal="center"/>
      <protection/>
    </xf>
    <xf numFmtId="2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3" xfId="49" applyFont="1" applyFill="1" applyBorder="1" applyAlignment="1">
      <alignment horizontal="center"/>
      <protection/>
    </xf>
    <xf numFmtId="0" fontId="2" fillId="0" borderId="15" xfId="49" applyFont="1" applyFill="1" applyBorder="1" applyAlignment="1">
      <alignment horizontal="center"/>
      <protection/>
    </xf>
    <xf numFmtId="181" fontId="7" fillId="0" borderId="14" xfId="49" applyNumberFormat="1" applyFont="1" applyFill="1" applyBorder="1" applyAlignment="1">
      <alignment horizontal="center"/>
      <protection/>
    </xf>
    <xf numFmtId="0" fontId="2" fillId="0" borderId="12" xfId="49" applyFont="1" applyFill="1" applyBorder="1" applyAlignment="1">
      <alignment horizontal="center"/>
      <protection/>
    </xf>
    <xf numFmtId="0" fontId="2" fillId="0" borderId="13" xfId="49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center"/>
    </xf>
    <xf numFmtId="0" fontId="2" fillId="0" borderId="10" xfId="49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181" fontId="7" fillId="0" borderId="16" xfId="0" applyNumberFormat="1" applyFont="1" applyFill="1" applyBorder="1" applyAlignment="1">
      <alignment horizontal="center"/>
    </xf>
    <xf numFmtId="0" fontId="2" fillId="0" borderId="15" xfId="49" applyFont="1" applyFill="1" applyBorder="1" applyAlignment="1">
      <alignment horizontal="center"/>
      <protection/>
    </xf>
    <xf numFmtId="0" fontId="2" fillId="0" borderId="17" xfId="49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center"/>
      <protection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82" fontId="7" fillId="0" borderId="0" xfId="49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0" fontId="2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81" fontId="7" fillId="0" borderId="0" xfId="49" applyNumberFormat="1" applyFont="1" applyFill="1" applyBorder="1" applyAlignment="1">
      <alignment horizontal="center"/>
      <protection/>
    </xf>
    <xf numFmtId="180" fontId="7" fillId="0" borderId="18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1" fontId="7" fillId="0" borderId="16" xfId="49" applyNumberFormat="1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1" fontId="7" fillId="0" borderId="21" xfId="0" applyNumberFormat="1" applyFont="1" applyFill="1" applyBorder="1" applyAlignment="1" applyProtection="1">
      <alignment horizontal="center"/>
      <protection locked="0"/>
    </xf>
    <xf numFmtId="21" fontId="7" fillId="0" borderId="18" xfId="0" applyNumberFormat="1" applyFont="1" applyFill="1" applyBorder="1" applyAlignment="1" applyProtection="1">
      <alignment horizontal="center"/>
      <protection locked="0"/>
    </xf>
    <xf numFmtId="21" fontId="7" fillId="0" borderId="22" xfId="0" applyNumberFormat="1" applyFont="1" applyFill="1" applyBorder="1" applyAlignment="1" applyProtection="1">
      <alignment horizontal="center"/>
      <protection locked="0"/>
    </xf>
    <xf numFmtId="21" fontId="7" fillId="0" borderId="14" xfId="0" applyNumberFormat="1" applyFont="1" applyFill="1" applyBorder="1" applyAlignment="1" applyProtection="1">
      <alignment horizontal="center"/>
      <protection locked="0"/>
    </xf>
    <xf numFmtId="21" fontId="7" fillId="0" borderId="13" xfId="0" applyNumberFormat="1" applyFont="1" applyFill="1" applyBorder="1" applyAlignment="1" applyProtection="1">
      <alignment horizontal="center"/>
      <protection locked="0"/>
    </xf>
    <xf numFmtId="21" fontId="7" fillId="0" borderId="15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381000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00050" y="0"/>
          <a:ext cx="871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00050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0005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4000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400050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4000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4000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400050" y="0"/>
          <a:ext cx="932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400050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40005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4000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400050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4000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17" name="Text Box 9"/>
        <xdr:cNvSpPr txBox="1">
          <a:spLocks noChangeArrowheads="1"/>
        </xdr:cNvSpPr>
      </xdr:nvSpPr>
      <xdr:spPr>
        <a:xfrm>
          <a:off x="4000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400050" y="2457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9" name="Text Box 13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20" name="Text Box 14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" name="Text Box 15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400050" y="0"/>
          <a:ext cx="932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400050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40005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4000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400050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40005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28" name="Text Box 24"/>
        <xdr:cNvSpPr txBox="1">
          <a:spLocks noChangeArrowheads="1"/>
        </xdr:cNvSpPr>
      </xdr:nvSpPr>
      <xdr:spPr>
        <a:xfrm>
          <a:off x="400050" y="6581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30" name="Text Box 29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31" name="Text Box 30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32" name="Text Box 14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33" name="Text Box 15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34" name="Text Box 28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37" name="Text Box 28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38" name="Text Box 10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40" name="Text Box 20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41" name="Text Box 21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42" name="Text Box 7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43" name="Text Box 8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44" name="Text Box 11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45" name="Text Box 12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46" name="Text Box 22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47" name="Text Box 23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>
      <xdr:nvSpPr>
        <xdr:cNvPr id="48" name="Text Box 26"/>
        <xdr:cNvSpPr txBox="1">
          <a:spLocks noChangeArrowheads="1"/>
        </xdr:cNvSpPr>
      </xdr:nvSpPr>
      <xdr:spPr>
        <a:xfrm>
          <a:off x="400050" y="5267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49" name="Text Box 27"/>
        <xdr:cNvSpPr txBox="1">
          <a:spLocks noChangeArrowheads="1"/>
        </xdr:cNvSpPr>
      </xdr:nvSpPr>
      <xdr:spPr>
        <a:xfrm>
          <a:off x="400050" y="526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1" max="1" width="6.00390625" style="10" customWidth="1"/>
    <col min="2" max="2" width="8.8515625" style="10" customWidth="1"/>
    <col min="3" max="3" width="25.8515625" style="10" customWidth="1"/>
    <col min="4" max="4" width="12.140625" style="10" customWidth="1"/>
    <col min="5" max="5" width="32.28125" style="10" customWidth="1"/>
    <col min="6" max="6" width="7.57421875" style="14" customWidth="1"/>
    <col min="7" max="7" width="3.28125" style="14" customWidth="1"/>
    <col min="8" max="8" width="8.140625" style="14" customWidth="1"/>
    <col min="9" max="9" width="6.8515625" style="14" customWidth="1"/>
    <col min="10" max="10" width="5.140625" style="15" customWidth="1"/>
    <col min="11" max="11" width="7.28125" style="14" customWidth="1"/>
    <col min="12" max="12" width="3.57421875" style="14" customWidth="1"/>
    <col min="13" max="13" width="4.00390625" style="16" customWidth="1"/>
    <col min="14" max="14" width="7.28125" style="14" customWidth="1"/>
    <col min="15" max="15" width="3.57421875" style="14" customWidth="1"/>
    <col min="16" max="16" width="4.00390625" style="16" customWidth="1"/>
    <col min="17" max="17" width="5.140625" style="57" customWidth="1"/>
    <col min="18" max="16384" width="9.140625" style="14" customWidth="1"/>
  </cols>
  <sheetData>
    <row r="1" spans="3:17" ht="14.25">
      <c r="C1" s="11"/>
      <c r="D1" s="11"/>
      <c r="E1" s="11"/>
      <c r="F1" s="11" t="s">
        <v>34</v>
      </c>
      <c r="I1" s="10"/>
      <c r="J1" s="12"/>
      <c r="K1" s="10"/>
      <c r="L1" s="10"/>
      <c r="M1" s="13"/>
      <c r="N1" s="10"/>
      <c r="O1" s="10"/>
      <c r="P1" s="13"/>
      <c r="Q1" s="50"/>
    </row>
    <row r="2" spans="6:17" ht="12.75">
      <c r="F2" s="63" t="s">
        <v>62</v>
      </c>
      <c r="G2" s="15"/>
      <c r="J2" s="14"/>
      <c r="K2" s="16"/>
      <c r="M2" s="14"/>
      <c r="N2" s="16"/>
      <c r="O2" s="17"/>
      <c r="P2" s="17"/>
      <c r="Q2" s="16"/>
    </row>
    <row r="3" spans="6:17" ht="12.75">
      <c r="F3" s="63"/>
      <c r="G3" s="15"/>
      <c r="J3" s="14"/>
      <c r="K3" s="16"/>
      <c r="M3" s="14"/>
      <c r="N3" s="16"/>
      <c r="O3" s="17"/>
      <c r="P3" s="17"/>
      <c r="Q3" s="16"/>
    </row>
    <row r="4" spans="1:17" s="28" customFormat="1" ht="19.5" customHeight="1">
      <c r="A4" s="45" t="s">
        <v>35</v>
      </c>
      <c r="B4" s="18"/>
      <c r="C4" s="18"/>
      <c r="D4" s="18"/>
      <c r="E4" s="18"/>
      <c r="F4" s="19" t="s">
        <v>19</v>
      </c>
      <c r="G4" s="69"/>
      <c r="H4" s="21">
        <v>0.4166666666666667</v>
      </c>
      <c r="I4" s="22"/>
      <c r="J4" s="23"/>
      <c r="K4" s="24"/>
      <c r="L4" s="20"/>
      <c r="M4" s="25"/>
      <c r="N4" s="26"/>
      <c r="O4" s="18"/>
      <c r="P4" s="27"/>
      <c r="Q4" s="51"/>
    </row>
    <row r="5" spans="1:17" s="6" customFormat="1" ht="12" customHeight="1">
      <c r="A5" s="107"/>
      <c r="B5" s="29" t="s">
        <v>4</v>
      </c>
      <c r="C5" s="105" t="s">
        <v>16</v>
      </c>
      <c r="D5" s="105" t="s">
        <v>17</v>
      </c>
      <c r="E5" s="105" t="s">
        <v>18</v>
      </c>
      <c r="F5" s="29" t="s">
        <v>5</v>
      </c>
      <c r="G5" s="97" t="s">
        <v>14</v>
      </c>
      <c r="H5" s="98"/>
      <c r="I5" s="99"/>
      <c r="J5" s="100" t="s">
        <v>2</v>
      </c>
      <c r="K5" s="102" t="s">
        <v>8</v>
      </c>
      <c r="L5" s="103"/>
      <c r="M5" s="104"/>
      <c r="N5" s="102" t="s">
        <v>9</v>
      </c>
      <c r="O5" s="103"/>
      <c r="P5" s="104"/>
      <c r="Q5" s="52" t="s">
        <v>30</v>
      </c>
    </row>
    <row r="6" spans="1:17" s="6" customFormat="1" ht="10.5" customHeight="1">
      <c r="A6" s="107"/>
      <c r="B6" s="31" t="s">
        <v>1</v>
      </c>
      <c r="C6" s="106"/>
      <c r="D6" s="108"/>
      <c r="E6" s="108"/>
      <c r="F6" s="32" t="s">
        <v>3</v>
      </c>
      <c r="G6" s="31" t="s">
        <v>6</v>
      </c>
      <c r="H6" s="32" t="s">
        <v>3</v>
      </c>
      <c r="I6" s="33" t="s">
        <v>7</v>
      </c>
      <c r="J6" s="101"/>
      <c r="K6" s="34" t="s">
        <v>11</v>
      </c>
      <c r="L6" s="34" t="s">
        <v>12</v>
      </c>
      <c r="M6" s="35" t="s">
        <v>13</v>
      </c>
      <c r="N6" s="34" t="s">
        <v>11</v>
      </c>
      <c r="O6" s="34" t="s">
        <v>12</v>
      </c>
      <c r="P6" s="35" t="s">
        <v>13</v>
      </c>
      <c r="Q6" s="53" t="s">
        <v>10</v>
      </c>
    </row>
    <row r="7" spans="1:17" s="6" customFormat="1" ht="18" customHeight="1">
      <c r="A7" s="30"/>
      <c r="B7" s="65">
        <v>2055</v>
      </c>
      <c r="C7" s="65" t="s">
        <v>37</v>
      </c>
      <c r="D7" s="65" t="s">
        <v>25</v>
      </c>
      <c r="E7" s="60" t="s">
        <v>38</v>
      </c>
      <c r="F7" s="1">
        <v>0.8995717592592593</v>
      </c>
      <c r="G7" s="2"/>
      <c r="H7" s="3">
        <f>IF(F7&gt;H$4,F7-H$4,F7+24-H$4)</f>
        <v>0.48290509259259257</v>
      </c>
      <c r="I7" s="4">
        <f>DAY(G7)*24*60*60+HOUR(H7)*60*60+MINUTE(H7)*60+SECOND(H7)</f>
        <v>41723</v>
      </c>
      <c r="J7" s="67">
        <v>1.385</v>
      </c>
      <c r="K7" s="4">
        <f>I7*J7</f>
        <v>57786.355</v>
      </c>
      <c r="L7" s="5">
        <f aca="true" t="shared" si="0" ref="L7:M9">RANK(K7,K$7:K$9,1)</f>
        <v>1</v>
      </c>
      <c r="M7" s="5">
        <f t="shared" si="0"/>
        <v>1</v>
      </c>
      <c r="N7" s="4">
        <f>I7*J7</f>
        <v>57786.355</v>
      </c>
      <c r="O7" s="5">
        <f aca="true" t="shared" si="1" ref="O7:P9">RANK(N7,N$7:N$9,1)</f>
        <v>1</v>
      </c>
      <c r="P7" s="5">
        <f t="shared" si="1"/>
        <v>1</v>
      </c>
      <c r="Q7" s="58">
        <f>P7*1.5</f>
        <v>1.5</v>
      </c>
    </row>
    <row r="8" spans="1:17" s="6" customFormat="1" ht="18" customHeight="1">
      <c r="A8" s="30"/>
      <c r="B8" s="66">
        <v>7400</v>
      </c>
      <c r="C8" s="65" t="s">
        <v>39</v>
      </c>
      <c r="D8" s="66" t="s">
        <v>26</v>
      </c>
      <c r="E8" s="65" t="s">
        <v>54</v>
      </c>
      <c r="F8" s="1">
        <v>0.02515046296296296</v>
      </c>
      <c r="G8" s="2"/>
      <c r="H8" s="3">
        <f>IF(F8&gt;H$4,F8-H$4,F8+24-H$4)</f>
        <v>23.608483796296294</v>
      </c>
      <c r="I8" s="4">
        <f>DAY(G8)*24*60*60+HOUR(H8)*60*60+MINUTE(H8)*60+SECOND(H8)</f>
        <v>52573</v>
      </c>
      <c r="J8" s="68">
        <v>1.166</v>
      </c>
      <c r="K8" s="4">
        <f>I8*J8</f>
        <v>61300.117999999995</v>
      </c>
      <c r="L8" s="5">
        <f t="shared" si="0"/>
        <v>2</v>
      </c>
      <c r="M8" s="5">
        <f t="shared" si="0"/>
        <v>2</v>
      </c>
      <c r="N8" s="4">
        <f>I8*J8</f>
        <v>61300.117999999995</v>
      </c>
      <c r="O8" s="5">
        <f t="shared" si="1"/>
        <v>2</v>
      </c>
      <c r="P8" s="5">
        <f t="shared" si="1"/>
        <v>2</v>
      </c>
      <c r="Q8" s="58">
        <f>P8*1.5</f>
        <v>3</v>
      </c>
    </row>
    <row r="9" spans="1:17" s="6" customFormat="1" ht="18" customHeight="1">
      <c r="A9" s="30"/>
      <c r="B9" s="66">
        <v>432</v>
      </c>
      <c r="C9" s="65" t="s">
        <v>40</v>
      </c>
      <c r="D9" s="66" t="s">
        <v>26</v>
      </c>
      <c r="E9" s="65" t="s">
        <v>41</v>
      </c>
      <c r="F9" s="1">
        <v>0.05844907407407407</v>
      </c>
      <c r="G9" s="2"/>
      <c r="H9" s="3">
        <f>IF(F9&gt;H$4,F9-H$4,F9+24-H$4)</f>
        <v>23.641782407407405</v>
      </c>
      <c r="I9" s="4">
        <f>DAY(G9)*24*60*60+HOUR(H9)*60*60+MINUTE(H9)*60+SECOND(H9)</f>
        <v>55450</v>
      </c>
      <c r="J9" s="68">
        <v>1.16</v>
      </c>
      <c r="K9" s="4">
        <f>I9*J9</f>
        <v>64321.99999999999</v>
      </c>
      <c r="L9" s="5">
        <f t="shared" si="0"/>
        <v>3</v>
      </c>
      <c r="M9" s="5">
        <f t="shared" si="0"/>
        <v>3</v>
      </c>
      <c r="N9" s="4">
        <f>I9*J9</f>
        <v>64321.99999999999</v>
      </c>
      <c r="O9" s="5">
        <f t="shared" si="1"/>
        <v>3</v>
      </c>
      <c r="P9" s="5">
        <f t="shared" si="1"/>
        <v>3</v>
      </c>
      <c r="Q9" s="58">
        <f>P9*1.5</f>
        <v>4.5</v>
      </c>
    </row>
    <row r="10" spans="1:17" s="6" customFormat="1" ht="15.75" customHeight="1">
      <c r="A10" s="30"/>
      <c r="B10" s="81"/>
      <c r="C10" s="81"/>
      <c r="D10" s="81"/>
      <c r="E10" s="81"/>
      <c r="F10" s="82"/>
      <c r="G10" s="83"/>
      <c r="H10" s="84"/>
      <c r="I10" s="85"/>
      <c r="J10" s="86"/>
      <c r="K10" s="85"/>
      <c r="L10" s="87"/>
      <c r="M10" s="87"/>
      <c r="N10" s="85"/>
      <c r="O10" s="87"/>
      <c r="P10" s="87"/>
      <c r="Q10" s="88"/>
    </row>
    <row r="11" spans="1:17" s="28" customFormat="1" ht="19.5" customHeight="1">
      <c r="A11" s="45" t="s">
        <v>36</v>
      </c>
      <c r="B11" s="18"/>
      <c r="C11" s="18"/>
      <c r="D11" s="18"/>
      <c r="E11" s="18"/>
      <c r="F11" s="19" t="s">
        <v>19</v>
      </c>
      <c r="G11" s="20" t="s">
        <v>0</v>
      </c>
      <c r="H11" s="21">
        <v>0.4166666666666667</v>
      </c>
      <c r="I11" s="22"/>
      <c r="J11" s="23"/>
      <c r="K11" s="24"/>
      <c r="L11" s="20"/>
      <c r="M11" s="25"/>
      <c r="N11" s="26"/>
      <c r="O11" s="18"/>
      <c r="P11" s="27"/>
      <c r="Q11" s="51"/>
    </row>
    <row r="12" spans="1:17" s="6" customFormat="1" ht="12" customHeight="1">
      <c r="A12" s="107"/>
      <c r="B12" s="29" t="s">
        <v>4</v>
      </c>
      <c r="C12" s="105" t="s">
        <v>16</v>
      </c>
      <c r="D12" s="105" t="s">
        <v>17</v>
      </c>
      <c r="E12" s="105" t="s">
        <v>18</v>
      </c>
      <c r="F12" s="29" t="s">
        <v>5</v>
      </c>
      <c r="G12" s="97" t="s">
        <v>14</v>
      </c>
      <c r="H12" s="98"/>
      <c r="I12" s="99"/>
      <c r="J12" s="100" t="s">
        <v>2</v>
      </c>
      <c r="K12" s="102" t="s">
        <v>8</v>
      </c>
      <c r="L12" s="103"/>
      <c r="M12" s="104"/>
      <c r="N12" s="102" t="s">
        <v>9</v>
      </c>
      <c r="O12" s="103"/>
      <c r="P12" s="104"/>
      <c r="Q12" s="52" t="s">
        <v>30</v>
      </c>
    </row>
    <row r="13" spans="1:17" s="6" customFormat="1" ht="10.5" customHeight="1">
      <c r="A13" s="107"/>
      <c r="B13" s="31" t="s">
        <v>1</v>
      </c>
      <c r="C13" s="106"/>
      <c r="D13" s="106"/>
      <c r="E13" s="106"/>
      <c r="F13" s="32" t="s">
        <v>3</v>
      </c>
      <c r="G13" s="31" t="s">
        <v>6</v>
      </c>
      <c r="H13" s="32" t="s">
        <v>3</v>
      </c>
      <c r="I13" s="33" t="s">
        <v>7</v>
      </c>
      <c r="J13" s="101"/>
      <c r="K13" s="34" t="s">
        <v>11</v>
      </c>
      <c r="L13" s="34" t="s">
        <v>12</v>
      </c>
      <c r="M13" s="35" t="s">
        <v>13</v>
      </c>
      <c r="N13" s="34" t="s">
        <v>11</v>
      </c>
      <c r="O13" s="34" t="s">
        <v>12</v>
      </c>
      <c r="P13" s="35" t="s">
        <v>13</v>
      </c>
      <c r="Q13" s="53" t="s">
        <v>10</v>
      </c>
    </row>
    <row r="14" spans="1:17" s="6" customFormat="1" ht="18" customHeight="1">
      <c r="A14" s="30"/>
      <c r="B14" s="66">
        <v>364</v>
      </c>
      <c r="C14" s="70" t="s">
        <v>42</v>
      </c>
      <c r="D14" s="66" t="s">
        <v>22</v>
      </c>
      <c r="E14" s="71" t="s">
        <v>43</v>
      </c>
      <c r="F14" s="1">
        <v>0.08164351851851852</v>
      </c>
      <c r="G14" s="2"/>
      <c r="H14" s="3">
        <f>IF(F14&gt;H$11,F14-H$11,F14+24-H$11)</f>
        <v>23.66497685185185</v>
      </c>
      <c r="I14" s="4">
        <f>DAY(G14)*24*60*60+HOUR(H14)*60*60+MINUTE(H14)*60+SECOND(H14)</f>
        <v>57454</v>
      </c>
      <c r="J14" s="61">
        <v>1.107</v>
      </c>
      <c r="K14" s="4">
        <f>I14*J14</f>
        <v>63601.578</v>
      </c>
      <c r="L14" s="5">
        <f>RANK(K14,K$14:K$14,1)</f>
        <v>1</v>
      </c>
      <c r="M14" s="5">
        <f>RANK(L14,L$14:L$14,1)</f>
        <v>1</v>
      </c>
      <c r="N14" s="4">
        <f>I14*J14</f>
        <v>63601.578</v>
      </c>
      <c r="O14" s="5">
        <f>RANK(N14,N$14:N$14,1)</f>
        <v>1</v>
      </c>
      <c r="P14" s="5">
        <f>RANK(O14,O$14:O$14,1)</f>
        <v>1</v>
      </c>
      <c r="Q14" s="58">
        <f>P14*1.5</f>
        <v>1.5</v>
      </c>
    </row>
    <row r="15" spans="1:17" s="6" customFormat="1" ht="15.75" customHeight="1">
      <c r="A15" s="30"/>
      <c r="B15" s="81"/>
      <c r="C15" s="81"/>
      <c r="D15" s="81"/>
      <c r="E15" s="81"/>
      <c r="F15" s="82"/>
      <c r="G15" s="83"/>
      <c r="H15" s="84"/>
      <c r="I15" s="85"/>
      <c r="J15" s="89"/>
      <c r="K15" s="85"/>
      <c r="L15" s="87"/>
      <c r="M15" s="87"/>
      <c r="N15" s="85"/>
      <c r="O15" s="87"/>
      <c r="P15" s="87"/>
      <c r="Q15" s="88"/>
    </row>
    <row r="16" spans="1:17" s="28" customFormat="1" ht="19.5" customHeight="1">
      <c r="A16" s="45" t="s">
        <v>28</v>
      </c>
      <c r="B16" s="18"/>
      <c r="C16" s="18"/>
      <c r="D16" s="18"/>
      <c r="E16" s="18"/>
      <c r="F16" s="19" t="s">
        <v>19</v>
      </c>
      <c r="G16" s="20" t="s">
        <v>0</v>
      </c>
      <c r="H16" s="21">
        <v>0.4166666666666667</v>
      </c>
      <c r="I16" s="22"/>
      <c r="J16" s="23"/>
      <c r="K16" s="24"/>
      <c r="L16" s="20"/>
      <c r="M16" s="25"/>
      <c r="N16" s="26"/>
      <c r="O16" s="18"/>
      <c r="P16" s="27"/>
      <c r="Q16" s="51"/>
    </row>
    <row r="17" spans="1:17" s="6" customFormat="1" ht="12" customHeight="1">
      <c r="A17" s="107"/>
      <c r="B17" s="29" t="s">
        <v>4</v>
      </c>
      <c r="C17" s="105" t="s">
        <v>16</v>
      </c>
      <c r="D17" s="105" t="s">
        <v>17</v>
      </c>
      <c r="E17" s="105" t="s">
        <v>18</v>
      </c>
      <c r="F17" s="29" t="s">
        <v>5</v>
      </c>
      <c r="G17" s="97" t="s">
        <v>14</v>
      </c>
      <c r="H17" s="98"/>
      <c r="I17" s="99"/>
      <c r="J17" s="100" t="s">
        <v>2</v>
      </c>
      <c r="K17" s="102" t="s">
        <v>8</v>
      </c>
      <c r="L17" s="103"/>
      <c r="M17" s="104"/>
      <c r="N17" s="102" t="s">
        <v>9</v>
      </c>
      <c r="O17" s="103"/>
      <c r="P17" s="104"/>
      <c r="Q17" s="52" t="s">
        <v>30</v>
      </c>
    </row>
    <row r="18" spans="1:17" s="6" customFormat="1" ht="10.5" customHeight="1">
      <c r="A18" s="107"/>
      <c r="B18" s="31" t="s">
        <v>1</v>
      </c>
      <c r="C18" s="106"/>
      <c r="D18" s="108"/>
      <c r="E18" s="108"/>
      <c r="F18" s="29" t="s">
        <v>3</v>
      </c>
      <c r="G18" s="29" t="s">
        <v>6</v>
      </c>
      <c r="H18" s="29" t="s">
        <v>3</v>
      </c>
      <c r="I18" s="95" t="s">
        <v>7</v>
      </c>
      <c r="J18" s="101"/>
      <c r="K18" s="34" t="s">
        <v>11</v>
      </c>
      <c r="L18" s="34" t="s">
        <v>12</v>
      </c>
      <c r="M18" s="35" t="s">
        <v>13</v>
      </c>
      <c r="N18" s="34" t="s">
        <v>11</v>
      </c>
      <c r="O18" s="34" t="s">
        <v>12</v>
      </c>
      <c r="P18" s="35" t="s">
        <v>13</v>
      </c>
      <c r="Q18" s="53" t="s">
        <v>10</v>
      </c>
    </row>
    <row r="19" spans="1:17" s="9" customFormat="1" ht="18" customHeight="1">
      <c r="A19" s="30"/>
      <c r="B19" s="73">
        <v>1582</v>
      </c>
      <c r="C19" s="74" t="s">
        <v>44</v>
      </c>
      <c r="D19" s="73" t="s">
        <v>23</v>
      </c>
      <c r="E19" s="79" t="s">
        <v>33</v>
      </c>
      <c r="F19" s="109" t="s">
        <v>59</v>
      </c>
      <c r="G19" s="110"/>
      <c r="H19" s="110"/>
      <c r="I19" s="111"/>
      <c r="J19" s="72">
        <v>1.037</v>
      </c>
      <c r="K19" s="4"/>
      <c r="L19" s="5"/>
      <c r="M19" s="5"/>
      <c r="N19" s="4"/>
      <c r="O19" s="5"/>
      <c r="P19" s="5"/>
      <c r="Q19" s="58"/>
    </row>
    <row r="20" spans="1:17" s="9" customFormat="1" ht="18" customHeight="1">
      <c r="A20" s="30"/>
      <c r="B20" s="76">
        <v>508</v>
      </c>
      <c r="C20" s="80" t="s">
        <v>32</v>
      </c>
      <c r="D20" s="76" t="s">
        <v>23</v>
      </c>
      <c r="E20" s="79" t="s">
        <v>45</v>
      </c>
      <c r="F20" s="112" t="s">
        <v>58</v>
      </c>
      <c r="G20" s="113"/>
      <c r="H20" s="113"/>
      <c r="I20" s="114"/>
      <c r="J20" s="96">
        <v>1.037</v>
      </c>
      <c r="K20" s="4"/>
      <c r="L20" s="5"/>
      <c r="M20" s="5"/>
      <c r="N20" s="4"/>
      <c r="O20" s="5"/>
      <c r="P20" s="5"/>
      <c r="Q20" s="58"/>
    </row>
    <row r="21" spans="1:17" s="9" customFormat="1" ht="15.75" customHeight="1">
      <c r="A21" s="30"/>
      <c r="B21" s="90"/>
      <c r="C21" s="90"/>
      <c r="D21" s="90"/>
      <c r="E21" s="90"/>
      <c r="F21" s="82"/>
      <c r="G21" s="83"/>
      <c r="H21" s="84"/>
      <c r="I21" s="85"/>
      <c r="J21" s="91"/>
      <c r="K21" s="85"/>
      <c r="L21" s="87"/>
      <c r="M21" s="87"/>
      <c r="N21" s="85"/>
      <c r="O21" s="87"/>
      <c r="P21" s="87"/>
      <c r="Q21" s="94"/>
    </row>
    <row r="22" spans="1:17" s="28" customFormat="1" ht="19.5" customHeight="1">
      <c r="A22" s="45" t="s">
        <v>29</v>
      </c>
      <c r="B22" s="18"/>
      <c r="C22" s="18"/>
      <c r="D22" s="18"/>
      <c r="E22" s="18"/>
      <c r="F22" s="19" t="s">
        <v>19</v>
      </c>
      <c r="G22" s="20" t="s">
        <v>0</v>
      </c>
      <c r="H22" s="21">
        <v>0.4166666666666667</v>
      </c>
      <c r="I22" s="22"/>
      <c r="J22" s="23"/>
      <c r="K22" s="24"/>
      <c r="L22" s="20"/>
      <c r="M22" s="25"/>
      <c r="N22" s="26"/>
      <c r="O22" s="18"/>
      <c r="P22" s="27"/>
      <c r="Q22" s="56"/>
    </row>
    <row r="23" spans="1:17" s="6" customFormat="1" ht="12" customHeight="1">
      <c r="A23" s="107"/>
      <c r="B23" s="29" t="s">
        <v>4</v>
      </c>
      <c r="C23" s="105" t="s">
        <v>16</v>
      </c>
      <c r="D23" s="105" t="s">
        <v>17</v>
      </c>
      <c r="E23" s="105" t="s">
        <v>18</v>
      </c>
      <c r="F23" s="29" t="s">
        <v>5</v>
      </c>
      <c r="G23" s="97" t="s">
        <v>14</v>
      </c>
      <c r="H23" s="98"/>
      <c r="I23" s="99"/>
      <c r="J23" s="100" t="s">
        <v>2</v>
      </c>
      <c r="K23" s="102" t="s">
        <v>8</v>
      </c>
      <c r="L23" s="103"/>
      <c r="M23" s="104"/>
      <c r="N23" s="102" t="s">
        <v>9</v>
      </c>
      <c r="O23" s="103"/>
      <c r="P23" s="104"/>
      <c r="Q23" s="52" t="s">
        <v>30</v>
      </c>
    </row>
    <row r="24" spans="1:17" s="6" customFormat="1" ht="10.5" customHeight="1">
      <c r="A24" s="107"/>
      <c r="B24" s="31" t="s">
        <v>1</v>
      </c>
      <c r="C24" s="106"/>
      <c r="D24" s="106"/>
      <c r="E24" s="106"/>
      <c r="F24" s="32" t="s">
        <v>3</v>
      </c>
      <c r="G24" s="31" t="s">
        <v>6</v>
      </c>
      <c r="H24" s="32" t="s">
        <v>3</v>
      </c>
      <c r="I24" s="33" t="s">
        <v>7</v>
      </c>
      <c r="J24" s="101"/>
      <c r="K24" s="34" t="s">
        <v>11</v>
      </c>
      <c r="L24" s="34" t="s">
        <v>12</v>
      </c>
      <c r="M24" s="35" t="s">
        <v>13</v>
      </c>
      <c r="N24" s="34" t="s">
        <v>11</v>
      </c>
      <c r="O24" s="34" t="s">
        <v>12</v>
      </c>
      <c r="P24" s="35" t="s">
        <v>13</v>
      </c>
      <c r="Q24" s="53" t="s">
        <v>10</v>
      </c>
    </row>
    <row r="25" spans="1:17" s="6" customFormat="1" ht="18" customHeight="1">
      <c r="A25" s="46"/>
      <c r="B25" s="73">
        <v>3470</v>
      </c>
      <c r="C25" s="74" t="s">
        <v>46</v>
      </c>
      <c r="D25" s="73" t="s">
        <v>24</v>
      </c>
      <c r="E25" s="75" t="s">
        <v>47</v>
      </c>
      <c r="F25" s="1">
        <v>0.19175925925925927</v>
      </c>
      <c r="G25" s="2"/>
      <c r="H25" s="3">
        <f>IF(F25&gt;H$22,F25-H$22,F25+24-H$22)</f>
        <v>23.775092592592593</v>
      </c>
      <c r="I25" s="4">
        <f>DAY(G25)*24*60*60+HOUR(H25)*60*60+MINUTE(H25)*60+SECOND(H25)</f>
        <v>66968</v>
      </c>
      <c r="J25" s="72">
        <v>0.996</v>
      </c>
      <c r="K25" s="4">
        <f>I25*J25</f>
        <v>66700.128</v>
      </c>
      <c r="L25" s="5">
        <f>RANK(K25,K$25:K$26,1)</f>
        <v>1</v>
      </c>
      <c r="M25" s="5">
        <f>RANK(L25,L$25:L$26,1)</f>
        <v>1</v>
      </c>
      <c r="N25" s="4">
        <f>I25*J25</f>
        <v>66700.128</v>
      </c>
      <c r="O25" s="5">
        <f>RANK(N25,N$25:N$26,1)</f>
        <v>1</v>
      </c>
      <c r="P25" s="5">
        <f>RANK(O25,O$25:O$26,1)</f>
        <v>1</v>
      </c>
      <c r="Q25" s="58">
        <f>P25*1.5</f>
        <v>1.5</v>
      </c>
    </row>
    <row r="26" spans="1:18" s="6" customFormat="1" ht="18" customHeight="1">
      <c r="A26" s="46"/>
      <c r="B26" s="73">
        <v>1031</v>
      </c>
      <c r="C26" s="76" t="s">
        <v>55</v>
      </c>
      <c r="D26" s="76" t="s">
        <v>56</v>
      </c>
      <c r="E26" s="34" t="s">
        <v>57</v>
      </c>
      <c r="F26" s="1" t="s">
        <v>60</v>
      </c>
      <c r="G26" s="2"/>
      <c r="H26" s="3"/>
      <c r="I26" s="4"/>
      <c r="J26" s="72">
        <v>0.98</v>
      </c>
      <c r="K26" s="4" t="s">
        <v>60</v>
      </c>
      <c r="L26" s="5"/>
      <c r="M26" s="5">
        <v>3</v>
      </c>
      <c r="N26" s="4" t="s">
        <v>60</v>
      </c>
      <c r="O26" s="5"/>
      <c r="P26" s="5">
        <v>3</v>
      </c>
      <c r="Q26" s="58">
        <f>P26*1.5</f>
        <v>4.5</v>
      </c>
      <c r="R26" s="64"/>
    </row>
    <row r="27" spans="1:18" s="6" customFormat="1" ht="15.75" customHeight="1">
      <c r="A27" s="46"/>
      <c r="B27" s="90"/>
      <c r="C27" s="90"/>
      <c r="D27" s="90"/>
      <c r="E27" s="92"/>
      <c r="F27" s="82"/>
      <c r="G27" s="83"/>
      <c r="H27" s="84"/>
      <c r="I27" s="85"/>
      <c r="J27" s="93"/>
      <c r="K27" s="85"/>
      <c r="L27" s="87"/>
      <c r="M27" s="87"/>
      <c r="N27" s="85"/>
      <c r="O27" s="87"/>
      <c r="P27" s="87"/>
      <c r="Q27" s="94"/>
      <c r="R27" s="64"/>
    </row>
    <row r="28" spans="1:17" s="28" customFormat="1" ht="19.5" customHeight="1">
      <c r="A28" s="45" t="s">
        <v>31</v>
      </c>
      <c r="B28" s="18"/>
      <c r="C28" s="18"/>
      <c r="D28" s="18"/>
      <c r="E28" s="18"/>
      <c r="F28" s="19" t="s">
        <v>19</v>
      </c>
      <c r="G28" s="20" t="s">
        <v>0</v>
      </c>
      <c r="H28" s="21">
        <v>0.4166666666666667</v>
      </c>
      <c r="I28" s="22"/>
      <c r="J28" s="23"/>
      <c r="K28" s="24"/>
      <c r="L28" s="20"/>
      <c r="M28" s="25"/>
      <c r="N28" s="26"/>
      <c r="O28" s="18"/>
      <c r="P28" s="27"/>
      <c r="Q28" s="56"/>
    </row>
    <row r="29" spans="1:17" s="6" customFormat="1" ht="12" customHeight="1">
      <c r="A29" s="107"/>
      <c r="B29" s="29" t="s">
        <v>4</v>
      </c>
      <c r="C29" s="105" t="s">
        <v>16</v>
      </c>
      <c r="D29" s="105" t="s">
        <v>17</v>
      </c>
      <c r="E29" s="105" t="s">
        <v>18</v>
      </c>
      <c r="F29" s="29" t="s">
        <v>5</v>
      </c>
      <c r="G29" s="97" t="s">
        <v>14</v>
      </c>
      <c r="H29" s="98"/>
      <c r="I29" s="99"/>
      <c r="J29" s="100" t="s">
        <v>21</v>
      </c>
      <c r="K29" s="102" t="s">
        <v>8</v>
      </c>
      <c r="L29" s="103"/>
      <c r="M29" s="104"/>
      <c r="N29" s="102" t="s">
        <v>9</v>
      </c>
      <c r="O29" s="103"/>
      <c r="P29" s="104"/>
      <c r="Q29" s="52" t="s">
        <v>30</v>
      </c>
    </row>
    <row r="30" spans="1:17" s="6" customFormat="1" ht="10.5" customHeight="1">
      <c r="A30" s="107"/>
      <c r="B30" s="31" t="s">
        <v>1</v>
      </c>
      <c r="C30" s="106"/>
      <c r="D30" s="108"/>
      <c r="E30" s="108"/>
      <c r="F30" s="32" t="s">
        <v>3</v>
      </c>
      <c r="G30" s="31" t="s">
        <v>6</v>
      </c>
      <c r="H30" s="32" t="s">
        <v>3</v>
      </c>
      <c r="I30" s="33" t="s">
        <v>7</v>
      </c>
      <c r="J30" s="101"/>
      <c r="K30" s="34" t="s">
        <v>11</v>
      </c>
      <c r="L30" s="34" t="s">
        <v>12</v>
      </c>
      <c r="M30" s="35" t="s">
        <v>13</v>
      </c>
      <c r="N30" s="34" t="s">
        <v>11</v>
      </c>
      <c r="O30" s="34" t="s">
        <v>12</v>
      </c>
      <c r="P30" s="35" t="s">
        <v>13</v>
      </c>
      <c r="Q30" s="53" t="s">
        <v>10</v>
      </c>
    </row>
    <row r="31" spans="1:17" s="6" customFormat="1" ht="18" customHeight="1">
      <c r="A31" s="47"/>
      <c r="B31" s="31">
        <v>977</v>
      </c>
      <c r="C31" s="77" t="s">
        <v>51</v>
      </c>
      <c r="D31" s="77" t="s">
        <v>52</v>
      </c>
      <c r="E31" s="77" t="s">
        <v>53</v>
      </c>
      <c r="F31" s="1">
        <v>0.3360185185185185</v>
      </c>
      <c r="G31" s="115"/>
      <c r="H31" s="3">
        <f>IF(F31&gt;H$28,F31-H$28,F31+24-H$28)</f>
        <v>23.91935185185185</v>
      </c>
      <c r="I31" s="4">
        <f>DAY(G31)*24*60*60+HOUR(H31)*60*60+MINUTE(H31)*60+SECOND(H31)</f>
        <v>79432</v>
      </c>
      <c r="J31" s="78">
        <v>0.995</v>
      </c>
      <c r="K31" s="4">
        <f>I31*J31</f>
        <v>79034.84</v>
      </c>
      <c r="L31" s="5">
        <f>RANK(K31,K$31:K$32,1)</f>
        <v>1</v>
      </c>
      <c r="M31" s="5">
        <f>RANK(L31,L$31:L$32,1)</f>
        <v>1</v>
      </c>
      <c r="N31" s="4">
        <f>I31*J31</f>
        <v>79034.84</v>
      </c>
      <c r="O31" s="5">
        <f>RANK(N31,N$31:N$32,1)</f>
        <v>1</v>
      </c>
      <c r="P31" s="5">
        <f>RANK(O31,O$31:O$32,1)</f>
        <v>1</v>
      </c>
      <c r="Q31" s="58">
        <f>P31*1.5</f>
        <v>1.5</v>
      </c>
    </row>
    <row r="32" spans="1:18" s="6" customFormat="1" ht="18" customHeight="1">
      <c r="A32" s="47"/>
      <c r="B32" s="32">
        <v>1978</v>
      </c>
      <c r="C32" s="34" t="s">
        <v>48</v>
      </c>
      <c r="D32" s="34" t="s">
        <v>49</v>
      </c>
      <c r="E32" s="34" t="s">
        <v>50</v>
      </c>
      <c r="F32" s="1" t="s">
        <v>60</v>
      </c>
      <c r="G32" s="116"/>
      <c r="H32" s="3"/>
      <c r="I32" s="4"/>
      <c r="J32" s="78">
        <v>1.041</v>
      </c>
      <c r="K32" s="4" t="s">
        <v>60</v>
      </c>
      <c r="L32" s="5"/>
      <c r="M32" s="5">
        <v>3</v>
      </c>
      <c r="N32" s="4" t="s">
        <v>60</v>
      </c>
      <c r="O32" s="5"/>
      <c r="P32" s="5">
        <v>3</v>
      </c>
      <c r="Q32" s="58">
        <f>P32*1.5</f>
        <v>4.5</v>
      </c>
      <c r="R32" s="64"/>
    </row>
    <row r="33" spans="1:17" s="8" customFormat="1" ht="12.75" customHeight="1">
      <c r="A33" s="7"/>
      <c r="B33" s="49" t="s">
        <v>20</v>
      </c>
      <c r="C33" s="48"/>
      <c r="D33" s="48"/>
      <c r="E33" s="36"/>
      <c r="F33" s="37"/>
      <c r="G33" s="38"/>
      <c r="H33" s="39"/>
      <c r="I33" s="40"/>
      <c r="J33" s="41"/>
      <c r="K33" s="40"/>
      <c r="L33" s="42"/>
      <c r="M33" s="43"/>
      <c r="N33" s="40"/>
      <c r="O33" s="42"/>
      <c r="P33" s="43"/>
      <c r="Q33" s="54"/>
    </row>
    <row r="34" spans="1:17" s="8" customFormat="1" ht="12.75" customHeight="1">
      <c r="A34" s="7"/>
      <c r="B34" s="49"/>
      <c r="C34" s="48"/>
      <c r="D34" s="48"/>
      <c r="E34" s="36"/>
      <c r="F34" s="37"/>
      <c r="G34" s="38"/>
      <c r="H34" s="39"/>
      <c r="I34" s="40"/>
      <c r="J34" s="41"/>
      <c r="K34" s="40"/>
      <c r="L34" s="42"/>
      <c r="M34" s="43"/>
      <c r="N34" s="40"/>
      <c r="O34" s="42"/>
      <c r="P34" s="43"/>
      <c r="Q34" s="54"/>
    </row>
    <row r="35" spans="1:17" s="8" customFormat="1" ht="14.25" customHeight="1">
      <c r="A35" s="7"/>
      <c r="B35" s="7"/>
      <c r="C35" s="7"/>
      <c r="D35" s="36"/>
      <c r="E35" s="36"/>
      <c r="F35" s="37"/>
      <c r="G35" s="38"/>
      <c r="H35" s="39"/>
      <c r="I35" s="40"/>
      <c r="J35" s="43"/>
      <c r="K35" s="44"/>
      <c r="M35" s="43" t="s">
        <v>15</v>
      </c>
      <c r="Q35" s="55"/>
    </row>
    <row r="36" spans="1:17" ht="14.25" customHeight="1">
      <c r="A36" s="59"/>
      <c r="B36" s="14"/>
      <c r="C36" s="7"/>
      <c r="E36" s="62" t="s">
        <v>27</v>
      </c>
      <c r="J36" s="17"/>
      <c r="M36" s="42" t="s">
        <v>61</v>
      </c>
      <c r="P36" s="14"/>
      <c r="Q36" s="16"/>
    </row>
    <row r="37" ht="12.75">
      <c r="M37" s="14"/>
    </row>
  </sheetData>
  <sheetProtection/>
  <mergeCells count="42">
    <mergeCell ref="A23:A24"/>
    <mergeCell ref="E12:E13"/>
    <mergeCell ref="D12:D13"/>
    <mergeCell ref="C12:C13"/>
    <mergeCell ref="A12:A13"/>
    <mergeCell ref="G17:I17"/>
    <mergeCell ref="D17:D18"/>
    <mergeCell ref="E17:E18"/>
    <mergeCell ref="J5:J6"/>
    <mergeCell ref="J12:J13"/>
    <mergeCell ref="J17:J18"/>
    <mergeCell ref="K5:M5"/>
    <mergeCell ref="G23:I23"/>
    <mergeCell ref="J23:J24"/>
    <mergeCell ref="G5:I5"/>
    <mergeCell ref="F19:I19"/>
    <mergeCell ref="F20:I20"/>
    <mergeCell ref="G12:I12"/>
    <mergeCell ref="N5:P5"/>
    <mergeCell ref="K12:M12"/>
    <mergeCell ref="N12:P12"/>
    <mergeCell ref="N23:P23"/>
    <mergeCell ref="K17:M17"/>
    <mergeCell ref="N17:P17"/>
    <mergeCell ref="K23:M23"/>
    <mergeCell ref="A29:A30"/>
    <mergeCell ref="C29:C30"/>
    <mergeCell ref="D29:D30"/>
    <mergeCell ref="E29:E30"/>
    <mergeCell ref="A5:A6"/>
    <mergeCell ref="C5:C6"/>
    <mergeCell ref="D5:D6"/>
    <mergeCell ref="E5:E6"/>
    <mergeCell ref="A17:A18"/>
    <mergeCell ref="C17:C18"/>
    <mergeCell ref="G29:I29"/>
    <mergeCell ref="J29:J30"/>
    <mergeCell ref="K29:M29"/>
    <mergeCell ref="N29:P29"/>
    <mergeCell ref="C23:C24"/>
    <mergeCell ref="D23:D24"/>
    <mergeCell ref="E23:E24"/>
  </mergeCells>
  <printOptions/>
  <pageMargins left="0.35433070866141736" right="0" top="0.3937007874015748" bottom="0" header="0" footer="0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karakedi</cp:lastModifiedBy>
  <cp:lastPrinted>2016-09-02T13:31:51Z</cp:lastPrinted>
  <dcterms:created xsi:type="dcterms:W3CDTF">2001-08-31T07:36:14Z</dcterms:created>
  <dcterms:modified xsi:type="dcterms:W3CDTF">2016-09-04T05:06:59Z</dcterms:modified>
  <cp:category/>
  <cp:version/>
  <cp:contentType/>
  <cp:contentStatus/>
</cp:coreProperties>
</file>