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<sst xmlns="http://schemas.openxmlformats.org/spreadsheetml/2006/main" count="236" uniqueCount="126">
  <si>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</si>
  <si>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</si>
  <si>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</si>
  <si>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</si>
  <si>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</si>
  <si>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</si>
  <si>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</si>
  <si>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</si>
  <si>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</si>
  <si>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</si>
  <si>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</si>
  <si>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</si>
  <si>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</si>
  <si>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</si>
  <si>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</si>
  <si>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</si>
  <si>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</si>
  <si>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FARR 40</t>
  </si>
  <si>
    <t>PROTOTYPE</t>
  </si>
  <si>
    <t>FIRST 40</t>
  </si>
  <si>
    <t>MAT 1010</t>
  </si>
  <si>
    <t>FIRST 35</t>
  </si>
  <si>
    <t>FIRST 34.7</t>
  </si>
  <si>
    <t>TCF</t>
  </si>
  <si>
    <t>YARIŞ</t>
  </si>
  <si>
    <t>IRC I (SARI) - TCC 1,070 ve üzeri</t>
  </si>
  <si>
    <t>IRC II (YEŞİL) - TCC 1,069 - 1,020 arası</t>
  </si>
  <si>
    <t>IRC III (LACİVERT) - TCC 1,019 - 0,980 arası</t>
  </si>
  <si>
    <t>IRC IV (TURUNCU) -[TCC 0,979 ve altı</t>
  </si>
  <si>
    <t>BOLT 37</t>
  </si>
  <si>
    <t>DUE</t>
  </si>
  <si>
    <t>ALVIMEDICA 2</t>
  </si>
  <si>
    <t>LOGO</t>
  </si>
  <si>
    <t>YARIŞ KOMİTESİ BAŞKANI</t>
  </si>
  <si>
    <t xml:space="preserve">DESTEK (BEYAZ) </t>
  </si>
  <si>
    <t>FIN13131</t>
  </si>
  <si>
    <t>FARRFARA</t>
  </si>
  <si>
    <t>FARR 30</t>
  </si>
  <si>
    <t>EASY TIGER</t>
  </si>
  <si>
    <t>HEDEF YELKEN</t>
  </si>
  <si>
    <t>CORBY 29</t>
  </si>
  <si>
    <t>DUFOUR 30</t>
  </si>
  <si>
    <t>G 28</t>
  </si>
  <si>
    <t>BLED</t>
  </si>
  <si>
    <t>AZUREE 33</t>
  </si>
  <si>
    <t>Bora Gemicioğlu/Serkan Turan</t>
  </si>
  <si>
    <t>Feyyaz Yüzatlı/Hasip Gencer</t>
  </si>
  <si>
    <t>BORUSAN RACING - ÇILGIN SIGMA</t>
  </si>
  <si>
    <t>Bülent Demircioğlu/Orhan Tüker</t>
  </si>
  <si>
    <t>MELGES 32</t>
  </si>
  <si>
    <t>Ahmet Eker</t>
  </si>
  <si>
    <t>Vedat Tezman/Selim Kakış</t>
  </si>
  <si>
    <t>Emin Ali Sipahi</t>
  </si>
  <si>
    <t>PUPA - FIFTY FIFTY</t>
  </si>
  <si>
    <t>FIRST 40.7</t>
  </si>
  <si>
    <t>OUTLAW</t>
  </si>
  <si>
    <t>Emre Derman</t>
  </si>
  <si>
    <t>M. Tuğrul Tekbulut/M. Serdar Öner</t>
  </si>
  <si>
    <t>F35 EXPRESS HEDEF YELKEN ERGO</t>
  </si>
  <si>
    <t>Ejder Varol/İlhan Öngüt</t>
  </si>
  <si>
    <t>FORD OTOSAN -TURGUT REIS</t>
  </si>
  <si>
    <t>TAYK/S. Koru Sarıkaya</t>
  </si>
  <si>
    <t>SHAK SHUKA - GTT LOGISTICS</t>
  </si>
  <si>
    <t>Hasan Utku Çetiner</t>
  </si>
  <si>
    <t>GUNES SIGORTA - FALCON</t>
  </si>
  <si>
    <t>Deniz Yılmaz</t>
  </si>
  <si>
    <t>Cevat Satır/M. Şahin Akın</t>
  </si>
  <si>
    <t>BAVARIA 38</t>
  </si>
  <si>
    <t>Sinan Sümer/Hüseyin Akça</t>
  </si>
  <si>
    <t>Sinan Sümer/Berk Gürpınar</t>
  </si>
  <si>
    <t>TAYK / SONBAHAR KUPASI II (ARVENTO KUPASI)</t>
  </si>
  <si>
    <t>15 KASIM 2014</t>
  </si>
  <si>
    <t>Farrfara Ekibi/Erhan Uzun</t>
  </si>
  <si>
    <t>Cem Bozkurt/Sinan Sümer</t>
  </si>
  <si>
    <t>EKER - SUTLAC</t>
  </si>
  <si>
    <t>ISLAND BREEZE</t>
  </si>
  <si>
    <t>AZUREE 40</t>
  </si>
  <si>
    <t>Pickren Marine/M. Kenan Mandıracı</t>
  </si>
  <si>
    <t>MOON&amp;STAR</t>
  </si>
  <si>
    <t>ONE TONNER</t>
  </si>
  <si>
    <t>Fikret Elbirlik/</t>
  </si>
  <si>
    <t>MEDIANOVA ACADIA 3</t>
  </si>
  <si>
    <t>DHO AKOVA</t>
  </si>
  <si>
    <t>DHO</t>
  </si>
  <si>
    <t>Cenk Tekkaya</t>
  </si>
  <si>
    <t>ATOS - MATRIX</t>
  </si>
  <si>
    <t>A. Kerim Akkoyunlu/Orhan Gorbon</t>
  </si>
  <si>
    <t>Vedat Tezman/HEDEF YELKEN/Efe Regay</t>
  </si>
  <si>
    <t>HEXAGON STUDIO TUZLU</t>
  </si>
  <si>
    <t>Gökhan Dai/Murat Özkan/Kadir Sığınmış</t>
  </si>
  <si>
    <t>FENERBAHCE 4 - VODAFONE RED</t>
  </si>
  <si>
    <t>Fenerbahçe Spor Kulübü/M. Eren Özdal</t>
  </si>
  <si>
    <t>Hedef Yelken/Engin Özgen</t>
  </si>
  <si>
    <t>ALFASAIL - PETEK</t>
  </si>
  <si>
    <t>DHO ORSA</t>
  </si>
  <si>
    <t>OTK 31.5</t>
  </si>
  <si>
    <t>MINX - HEDEF YELKEN</t>
  </si>
  <si>
    <t>Hedef Yelken/M. Can Ekin</t>
  </si>
  <si>
    <t>DHO ZIPKIN</t>
  </si>
  <si>
    <t>FIRST 33.7</t>
  </si>
  <si>
    <t>CUSHMAN&amp;WAKEFIELD/KARAMURSEL BEY</t>
  </si>
  <si>
    <t>BENETEAU 25</t>
  </si>
  <si>
    <t>TAYK/Görkem Kara</t>
  </si>
  <si>
    <t>SU SAIL - BANDIDO</t>
  </si>
  <si>
    <t>DHO DENIZ KIZI 15</t>
  </si>
  <si>
    <t>J 80</t>
  </si>
  <si>
    <t>DHO DENIZ KIZI 16</t>
  </si>
  <si>
    <t>DHO DENIZ KIZI 17</t>
  </si>
  <si>
    <t>TURQUOISE</t>
  </si>
  <si>
    <t>OCEANIS 390</t>
  </si>
  <si>
    <t>Duran İzgi</t>
  </si>
  <si>
    <t>YIRMIYEDI - LATRO</t>
  </si>
  <si>
    <t>OCEANIS 323</t>
  </si>
  <si>
    <t>Barbaros Sarp/Y. Erce Demirtaş</t>
  </si>
  <si>
    <t>ALIZE - ZIG ZAG</t>
  </si>
  <si>
    <t>AKFEN - LADY ANTIOCHE</t>
  </si>
  <si>
    <t>40 Plus Sailing/Özcan Özverim</t>
  </si>
  <si>
    <t>ARVENTO - i-marine</t>
  </si>
  <si>
    <t>DHO/Yüce Mert Köseoğlu</t>
  </si>
  <si>
    <t>DHO/Murat Yavuzcan</t>
  </si>
  <si>
    <t>DHO/Kani Vardar</t>
  </si>
  <si>
    <t>DNC</t>
  </si>
  <si>
    <t xml:space="preserve"> </t>
  </si>
  <si>
    <t>RET</t>
  </si>
  <si>
    <t>YARIŞ SEKRETERLİĞİ - 15 KASIM 2014 Saat: 14:10</t>
  </si>
  <si>
    <t xml:space="preserve">Start Saati : 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</si>
</sst>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0.000_ ;[Red]\-0.000\ "/>
    <numFmt numFmtId="186" formatCode="#,##0.000"/>
    <numFmt numFmtId="187" formatCode="dd/mm/yyyy;@"/>
    <numFmt numFmtId="188" formatCode="[$-41F]d\ mmmm\ yyyy;@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</numFmts>
  <fonts count="28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84" fontId="2" fillId="0" borderId="10" xfId="0" applyNumberFormat="1" applyFont="1" applyFill="1" applyBorder="1" applyAlignment="1" applyProtection="1">
      <alignment horizontal="center"/>
      <protection locked="0"/>
    </xf>
    <xf numFmtId="183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4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6" fillId="0" borderId="12" xfId="50" applyFont="1" applyBorder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2" fontId="6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8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" xfId="41"/>
    <cellStyle name="Comma [0]" xfId="42"/>
    <cellStyle name="Çıkış" xfId="43"/>
    <cellStyle name="Giriş" xfId="44"/>
    <cellStyle name="Giriş 2" xfId="45"/>
    <cellStyle name="Hesaplama" xfId="46"/>
    <cellStyle name="İşaretli Hücre" xfId="47"/>
    <cellStyle name="İyi" xfId="48"/>
    <cellStyle name="Kötü" xfId="49"/>
    <cellStyle name="Normal 2" xfId="50"/>
    <cellStyle name="Not" xfId="51"/>
    <cellStyle name="Not 2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161925</xdr:rowOff>
    </xdr:from>
    <xdr:to>
      <xdr:col>1</xdr:col>
      <xdr:colOff>28575</xdr:colOff>
      <xdr:row>24</xdr:row>
      <xdr:rowOff>161925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90525" y="399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161925</xdr:rowOff>
    </xdr:from>
    <xdr:to>
      <xdr:col>1</xdr:col>
      <xdr:colOff>28575</xdr:colOff>
      <xdr:row>24</xdr:row>
      <xdr:rowOff>161925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390525" y="399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161925</xdr:rowOff>
    </xdr:from>
    <xdr:to>
      <xdr:col>1</xdr:col>
      <xdr:colOff>28575</xdr:colOff>
      <xdr:row>24</xdr:row>
      <xdr:rowOff>161925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390525" y="399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161925</xdr:rowOff>
    </xdr:from>
    <xdr:to>
      <xdr:col>1</xdr:col>
      <xdr:colOff>28575</xdr:colOff>
      <xdr:row>24</xdr:row>
      <xdr:rowOff>161925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390525" y="399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161925</xdr:rowOff>
    </xdr:from>
    <xdr:to>
      <xdr:col>1</xdr:col>
      <xdr:colOff>28575</xdr:colOff>
      <xdr:row>24</xdr:row>
      <xdr:rowOff>161925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390525" y="399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110" zoomScaleNormal="110" zoomScalePageLayoutView="0" workbookViewId="0" topLeftCell="A13">
      <selection activeCell="G17" sqref="G17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5.421875" style="0" customWidth="1"/>
    <col min="4" max="4" width="16.421875" style="0" customWidth="1"/>
    <col min="5" max="5" width="34.7109375" style="0" customWidth="1"/>
    <col min="6" max="6" width="7.57421875" style="48" customWidth="1"/>
    <col min="7" max="7" width="8.00390625" style="0" customWidth="1"/>
    <col min="8" max="8" width="7.00390625" style="0" customWidth="1"/>
    <col min="9" max="9" width="5.7109375" style="0" customWidth="1"/>
    <col min="10" max="10" width="7.7109375" style="0" customWidth="1"/>
    <col min="11" max="12" width="4.28125" style="0" customWidth="1"/>
    <col min="13" max="13" width="7.7109375" style="0" customWidth="1"/>
    <col min="14" max="15" width="4.28125" style="0" customWidth="1"/>
    <col min="16" max="16" width="5.421875" style="35" customWidth="1"/>
  </cols>
  <sheetData>
    <row r="1" spans="1:16" ht="13.5" customHeight="1">
      <c r="A1" s="7"/>
      <c r="F1" s="63" t="s">
        <v>70</v>
      </c>
      <c r="G1" s="7"/>
      <c r="I1" s="8"/>
      <c r="J1" s="8"/>
      <c r="K1" s="8"/>
      <c r="L1" s="8"/>
      <c r="M1" s="8"/>
      <c r="N1" s="8"/>
      <c r="O1" s="8"/>
      <c r="P1" s="26"/>
    </row>
    <row r="2" spans="1:16" ht="12.75">
      <c r="A2" s="7"/>
      <c r="F2" s="47" t="s">
        <v>71</v>
      </c>
      <c r="G2" s="7"/>
      <c r="I2" s="8"/>
      <c r="J2" s="8"/>
      <c r="K2" s="8"/>
      <c r="L2" s="8"/>
      <c r="M2" s="8"/>
      <c r="N2" s="8"/>
      <c r="O2" s="8"/>
      <c r="P2" s="26"/>
    </row>
    <row r="3" spans="1:16" ht="13.5" customHeight="1">
      <c r="A3" s="3" t="s">
        <v>25</v>
      </c>
      <c r="E3" s="5"/>
      <c r="F3" s="81"/>
      <c r="G3" s="9" t="s">
        <v>125</v>
      </c>
      <c r="H3" s="2">
        <v>0.4618055555555556</v>
      </c>
      <c r="I3" s="10"/>
      <c r="J3" s="11"/>
      <c r="K3" s="12"/>
      <c r="L3" s="5"/>
      <c r="M3" s="12"/>
      <c r="N3" s="12"/>
      <c r="O3" s="5"/>
      <c r="P3" s="31"/>
    </row>
    <row r="4" spans="1:16" ht="11.25" customHeight="1">
      <c r="A4" s="7"/>
      <c r="B4" s="27" t="s">
        <v>1</v>
      </c>
      <c r="C4" s="88" t="s">
        <v>2</v>
      </c>
      <c r="D4" s="90" t="s">
        <v>3</v>
      </c>
      <c r="E4" s="90" t="s">
        <v>4</v>
      </c>
      <c r="F4" s="13" t="s">
        <v>5</v>
      </c>
      <c r="G4" s="54" t="s">
        <v>6</v>
      </c>
      <c r="H4" s="55"/>
      <c r="I4" s="86" t="s">
        <v>7</v>
      </c>
      <c r="J4" s="51" t="s">
        <v>8</v>
      </c>
      <c r="K4" s="52"/>
      <c r="L4" s="53"/>
      <c r="M4" s="51" t="s">
        <v>9</v>
      </c>
      <c r="N4" s="52"/>
      <c r="O4" s="53"/>
      <c r="P4" s="32" t="s">
        <v>24</v>
      </c>
    </row>
    <row r="5" spans="1:16" ht="11.25" customHeight="1">
      <c r="A5" s="7"/>
      <c r="B5" s="28" t="s">
        <v>10</v>
      </c>
      <c r="C5" s="89"/>
      <c r="D5" s="91"/>
      <c r="E5" s="91"/>
      <c r="F5" s="46" t="s">
        <v>11</v>
      </c>
      <c r="G5" s="14" t="s">
        <v>11</v>
      </c>
      <c r="H5" s="15" t="s">
        <v>12</v>
      </c>
      <c r="I5" s="87"/>
      <c r="J5" s="16" t="s">
        <v>13</v>
      </c>
      <c r="K5" s="16" t="s">
        <v>14</v>
      </c>
      <c r="L5" s="17" t="s">
        <v>15</v>
      </c>
      <c r="M5" s="16" t="s">
        <v>13</v>
      </c>
      <c r="N5" s="16" t="s">
        <v>14</v>
      </c>
      <c r="O5" s="17" t="s">
        <v>15</v>
      </c>
      <c r="P5" s="33" t="s">
        <v>16</v>
      </c>
    </row>
    <row r="6" spans="1:16" ht="12.75" customHeight="1">
      <c r="A6" s="7"/>
      <c r="B6" s="65">
        <v>3131</v>
      </c>
      <c r="C6" s="65" t="s">
        <v>81</v>
      </c>
      <c r="D6" s="69" t="s">
        <v>19</v>
      </c>
      <c r="E6" s="83" t="s">
        <v>51</v>
      </c>
      <c r="F6" s="1">
        <v>0.5442592592592593</v>
      </c>
      <c r="G6" s="18">
        <f>IF(F6&gt;H$3,F6-H$3,F6+24-H$3)</f>
        <v>0.08245370370370375</v>
      </c>
      <c r="H6" s="19">
        <f aca="true" t="shared" si="0" ref="H6:H12">HOUR(G6)*60*60+MINUTE(G6)*60+SECOND(G6)</f>
        <v>7124</v>
      </c>
      <c r="I6" s="71">
        <v>1.081</v>
      </c>
      <c r="J6" s="56">
        <f aca="true" t="shared" si="1" ref="J6:J12">H6*I6</f>
        <v>7701.044</v>
      </c>
      <c r="K6" s="20">
        <f aca="true" t="shared" si="2" ref="K6:L12">RANK(J6,J$6:J$13,1)</f>
        <v>1</v>
      </c>
      <c r="L6" s="20">
        <f t="shared" si="2"/>
        <v>1</v>
      </c>
      <c r="M6" s="56">
        <f aca="true" t="shared" si="3" ref="M6:M12">H6*I6</f>
        <v>7701.044</v>
      </c>
      <c r="N6" s="20">
        <f aca="true" t="shared" si="4" ref="N6:O12">RANK(M6,M$6:M$13,1)</f>
        <v>1</v>
      </c>
      <c r="O6" s="20">
        <f t="shared" si="4"/>
        <v>1</v>
      </c>
      <c r="P6" s="34">
        <f aca="true" t="shared" si="5" ref="P6:P13">O6*1</f>
        <v>1</v>
      </c>
    </row>
    <row r="7" spans="1:16" ht="12.75" customHeight="1">
      <c r="A7" s="7"/>
      <c r="B7" s="69" t="s">
        <v>35</v>
      </c>
      <c r="C7" s="65" t="s">
        <v>36</v>
      </c>
      <c r="D7" s="67" t="s">
        <v>17</v>
      </c>
      <c r="E7" s="68" t="s">
        <v>72</v>
      </c>
      <c r="F7" s="36">
        <v>0.5384953703703704</v>
      </c>
      <c r="G7" s="18">
        <f aca="true" t="shared" si="6" ref="G7:G12">IF(F7&gt;H$3,F7-H$3,F7+24-H$3)</f>
        <v>0.07668981481481485</v>
      </c>
      <c r="H7" s="19">
        <f t="shared" si="0"/>
        <v>6626</v>
      </c>
      <c r="I7" s="71">
        <v>1.166</v>
      </c>
      <c r="J7" s="56">
        <f t="shared" si="1"/>
        <v>7725.915999999999</v>
      </c>
      <c r="K7" s="20">
        <f t="shared" si="2"/>
        <v>2</v>
      </c>
      <c r="L7" s="20">
        <f t="shared" si="2"/>
        <v>2</v>
      </c>
      <c r="M7" s="19">
        <f t="shared" si="3"/>
        <v>7725.915999999999</v>
      </c>
      <c r="N7" s="20">
        <f t="shared" si="4"/>
        <v>2</v>
      </c>
      <c r="O7" s="20">
        <f t="shared" si="4"/>
        <v>2</v>
      </c>
      <c r="P7" s="34">
        <f t="shared" si="5"/>
        <v>2</v>
      </c>
    </row>
    <row r="8" spans="1:16" ht="12.75" customHeight="1">
      <c r="A8" s="7"/>
      <c r="B8" s="69">
        <v>2040</v>
      </c>
      <c r="C8" s="70" t="s">
        <v>30</v>
      </c>
      <c r="D8" s="64" t="s">
        <v>29</v>
      </c>
      <c r="E8" s="64" t="s">
        <v>46</v>
      </c>
      <c r="F8" s="1">
        <v>0.5409259259259259</v>
      </c>
      <c r="G8" s="18">
        <f t="shared" si="6"/>
        <v>0.07912037037037034</v>
      </c>
      <c r="H8" s="19">
        <f t="shared" si="0"/>
        <v>6836</v>
      </c>
      <c r="I8" s="71">
        <v>1.166</v>
      </c>
      <c r="J8" s="56">
        <f t="shared" si="1"/>
        <v>7970.776</v>
      </c>
      <c r="K8" s="20">
        <f t="shared" si="2"/>
        <v>3</v>
      </c>
      <c r="L8" s="20">
        <f t="shared" si="2"/>
        <v>3</v>
      </c>
      <c r="M8" s="56">
        <f t="shared" si="3"/>
        <v>7970.776</v>
      </c>
      <c r="N8" s="20">
        <f t="shared" si="4"/>
        <v>3</v>
      </c>
      <c r="O8" s="20">
        <f t="shared" si="4"/>
        <v>3</v>
      </c>
      <c r="P8" s="34">
        <f t="shared" si="5"/>
        <v>3</v>
      </c>
    </row>
    <row r="9" spans="1:16" ht="12.75" customHeight="1">
      <c r="A9" s="7"/>
      <c r="B9" s="69">
        <v>7400</v>
      </c>
      <c r="C9" s="65" t="s">
        <v>47</v>
      </c>
      <c r="D9" s="59" t="s">
        <v>17</v>
      </c>
      <c r="E9" s="65" t="s">
        <v>48</v>
      </c>
      <c r="F9" s="1">
        <v>0.5410069444444444</v>
      </c>
      <c r="G9" s="18">
        <f t="shared" si="6"/>
        <v>0.07920138888888884</v>
      </c>
      <c r="H9" s="19">
        <f t="shared" si="0"/>
        <v>6843</v>
      </c>
      <c r="I9" s="72">
        <v>1.165</v>
      </c>
      <c r="J9" s="56">
        <f t="shared" si="1"/>
        <v>7972.095</v>
      </c>
      <c r="K9" s="20">
        <f t="shared" si="2"/>
        <v>4</v>
      </c>
      <c r="L9" s="20">
        <f t="shared" si="2"/>
        <v>4</v>
      </c>
      <c r="M9" s="19">
        <f t="shared" si="3"/>
        <v>7972.095</v>
      </c>
      <c r="N9" s="20">
        <f t="shared" si="4"/>
        <v>4</v>
      </c>
      <c r="O9" s="20">
        <f t="shared" si="4"/>
        <v>4</v>
      </c>
      <c r="P9" s="34">
        <f t="shared" si="5"/>
        <v>4</v>
      </c>
    </row>
    <row r="10" spans="1:16" ht="12.75" customHeight="1">
      <c r="A10" s="7"/>
      <c r="B10" s="69">
        <v>480</v>
      </c>
      <c r="C10" s="65" t="s">
        <v>31</v>
      </c>
      <c r="D10" s="69" t="s">
        <v>17</v>
      </c>
      <c r="E10" s="83" t="s">
        <v>73</v>
      </c>
      <c r="F10" s="1">
        <v>0.5426620370370371</v>
      </c>
      <c r="G10" s="18">
        <f t="shared" si="6"/>
        <v>0.0808564814814815</v>
      </c>
      <c r="H10" s="19">
        <f t="shared" si="0"/>
        <v>6986</v>
      </c>
      <c r="I10" s="71">
        <v>1.159</v>
      </c>
      <c r="J10" s="56">
        <f t="shared" si="1"/>
        <v>8096.774</v>
      </c>
      <c r="K10" s="20">
        <f t="shared" si="2"/>
        <v>5</v>
      </c>
      <c r="L10" s="20">
        <f t="shared" si="2"/>
        <v>5</v>
      </c>
      <c r="M10" s="19">
        <f t="shared" si="3"/>
        <v>8096.774</v>
      </c>
      <c r="N10" s="20">
        <f t="shared" si="4"/>
        <v>5</v>
      </c>
      <c r="O10" s="20">
        <f t="shared" si="4"/>
        <v>5</v>
      </c>
      <c r="P10" s="34">
        <f t="shared" si="5"/>
        <v>5</v>
      </c>
    </row>
    <row r="11" spans="1:16" ht="12.75" customHeight="1">
      <c r="A11" s="7"/>
      <c r="B11" s="69">
        <v>3212</v>
      </c>
      <c r="C11" s="59" t="s">
        <v>74</v>
      </c>
      <c r="D11" s="67" t="s">
        <v>49</v>
      </c>
      <c r="E11" s="82" t="s">
        <v>50</v>
      </c>
      <c r="F11" s="1">
        <v>0.5465393518518519</v>
      </c>
      <c r="G11" s="18">
        <f t="shared" si="6"/>
        <v>0.0847337962962963</v>
      </c>
      <c r="H11" s="19">
        <f t="shared" si="0"/>
        <v>7321</v>
      </c>
      <c r="I11" s="71">
        <v>1.158</v>
      </c>
      <c r="J11" s="56">
        <f t="shared" si="1"/>
        <v>8477.717999999999</v>
      </c>
      <c r="K11" s="20">
        <f t="shared" si="2"/>
        <v>6</v>
      </c>
      <c r="L11" s="20">
        <f t="shared" si="2"/>
        <v>6</v>
      </c>
      <c r="M11" s="56">
        <f t="shared" si="3"/>
        <v>8477.717999999999</v>
      </c>
      <c r="N11" s="20">
        <f t="shared" si="4"/>
        <v>6</v>
      </c>
      <c r="O11" s="20">
        <f t="shared" si="4"/>
        <v>6</v>
      </c>
      <c r="P11" s="34">
        <f t="shared" si="5"/>
        <v>6</v>
      </c>
    </row>
    <row r="12" spans="1:16" ht="12.75" customHeight="1">
      <c r="A12" s="7"/>
      <c r="B12" s="69">
        <v>11103</v>
      </c>
      <c r="C12" s="59" t="s">
        <v>75</v>
      </c>
      <c r="D12" s="69" t="s">
        <v>76</v>
      </c>
      <c r="E12" s="85" t="s">
        <v>77</v>
      </c>
      <c r="F12" s="1">
        <v>0.5592592592592592</v>
      </c>
      <c r="G12" s="18">
        <f t="shared" si="6"/>
        <v>0.09745370370370365</v>
      </c>
      <c r="H12" s="19">
        <f t="shared" si="0"/>
        <v>8420</v>
      </c>
      <c r="I12" s="73">
        <v>1.126</v>
      </c>
      <c r="J12" s="56">
        <f t="shared" si="1"/>
        <v>9480.919999999998</v>
      </c>
      <c r="K12" s="20">
        <f t="shared" si="2"/>
        <v>7</v>
      </c>
      <c r="L12" s="20">
        <f t="shared" si="2"/>
        <v>7</v>
      </c>
      <c r="M12" s="56">
        <f t="shared" si="3"/>
        <v>9480.919999999998</v>
      </c>
      <c r="N12" s="20">
        <f t="shared" si="4"/>
        <v>7</v>
      </c>
      <c r="O12" s="20">
        <f t="shared" si="4"/>
        <v>7</v>
      </c>
      <c r="P12" s="34">
        <f t="shared" si="5"/>
        <v>7</v>
      </c>
    </row>
    <row r="13" spans="1:16" ht="12.75" customHeight="1">
      <c r="A13" s="7"/>
      <c r="B13" s="65">
        <v>300</v>
      </c>
      <c r="C13" s="59" t="s">
        <v>78</v>
      </c>
      <c r="D13" s="65" t="s">
        <v>79</v>
      </c>
      <c r="E13" s="59" t="s">
        <v>80</v>
      </c>
      <c r="F13" s="36" t="s">
        <v>121</v>
      </c>
      <c r="G13" s="18"/>
      <c r="H13" s="19"/>
      <c r="I13" s="73">
        <v>1.084</v>
      </c>
      <c r="J13" s="19" t="s">
        <v>121</v>
      </c>
      <c r="K13" s="20" t="s">
        <v>122</v>
      </c>
      <c r="L13" s="20">
        <v>9</v>
      </c>
      <c r="M13" s="19" t="s">
        <v>121</v>
      </c>
      <c r="N13" s="20" t="s">
        <v>122</v>
      </c>
      <c r="O13" s="20">
        <v>9</v>
      </c>
      <c r="P13" s="34">
        <f t="shared" si="5"/>
        <v>9</v>
      </c>
    </row>
    <row r="14" spans="1:16" ht="13.5" customHeight="1">
      <c r="A14" s="3" t="s">
        <v>26</v>
      </c>
      <c r="E14" s="5"/>
      <c r="F14" s="5"/>
      <c r="G14" s="9" t="s">
        <v>0</v>
      </c>
      <c r="H14" s="2">
        <v>0.4583333333333333</v>
      </c>
      <c r="I14" s="10"/>
      <c r="J14" s="11"/>
      <c r="K14" s="12"/>
      <c r="L14" s="5"/>
      <c r="M14" s="12"/>
      <c r="N14" s="12"/>
      <c r="O14" s="5"/>
      <c r="P14" s="31"/>
    </row>
    <row r="15" spans="1:16" ht="11.25" customHeight="1">
      <c r="A15" s="7"/>
      <c r="B15" s="27" t="s">
        <v>1</v>
      </c>
      <c r="C15" s="88" t="s">
        <v>2</v>
      </c>
      <c r="D15" s="90" t="s">
        <v>3</v>
      </c>
      <c r="E15" s="90" t="s">
        <v>4</v>
      </c>
      <c r="F15" s="13" t="s">
        <v>5</v>
      </c>
      <c r="G15" s="54" t="s">
        <v>6</v>
      </c>
      <c r="H15" s="55"/>
      <c r="I15" s="86" t="s">
        <v>7</v>
      </c>
      <c r="J15" s="51" t="s">
        <v>8</v>
      </c>
      <c r="K15" s="52"/>
      <c r="L15" s="53"/>
      <c r="M15" s="51" t="s">
        <v>9</v>
      </c>
      <c r="N15" s="52"/>
      <c r="O15" s="53"/>
      <c r="P15" s="32" t="s">
        <v>24</v>
      </c>
    </row>
    <row r="16" spans="1:16" ht="10.5" customHeight="1">
      <c r="A16" s="7"/>
      <c r="B16" s="28" t="s">
        <v>10</v>
      </c>
      <c r="C16" s="89"/>
      <c r="D16" s="91"/>
      <c r="E16" s="91"/>
      <c r="F16" s="46" t="s">
        <v>11</v>
      </c>
      <c r="G16" s="14" t="s">
        <v>11</v>
      </c>
      <c r="H16" s="15" t="s">
        <v>12</v>
      </c>
      <c r="I16" s="87"/>
      <c r="J16" s="16" t="s">
        <v>13</v>
      </c>
      <c r="K16" s="16" t="s">
        <v>14</v>
      </c>
      <c r="L16" s="17" t="s">
        <v>15</v>
      </c>
      <c r="M16" s="16" t="s">
        <v>13</v>
      </c>
      <c r="N16" s="16" t="s">
        <v>14</v>
      </c>
      <c r="O16" s="17" t="s">
        <v>15</v>
      </c>
      <c r="P16" s="33" t="s">
        <v>16</v>
      </c>
    </row>
    <row r="17" spans="1:16" ht="12.75" customHeight="1">
      <c r="A17" s="7"/>
      <c r="B17" s="69">
        <v>2071</v>
      </c>
      <c r="C17" s="74" t="s">
        <v>60</v>
      </c>
      <c r="D17" s="69" t="s">
        <v>21</v>
      </c>
      <c r="E17" s="57" t="s">
        <v>61</v>
      </c>
      <c r="F17" s="36">
        <v>0.5487268518518519</v>
      </c>
      <c r="G17" s="18">
        <f aca="true" t="shared" si="7" ref="G17:G25">IF(F17&gt;H$14,F17-H$14,F17+24-H$14)</f>
        <v>0.09039351851851857</v>
      </c>
      <c r="H17" s="19">
        <f aca="true" t="shared" si="8" ref="H17:H25">HOUR(G17)*60*60+MINUTE(G17)*60+SECOND(G17)</f>
        <v>7810</v>
      </c>
      <c r="I17" s="72">
        <v>1.022</v>
      </c>
      <c r="J17" s="19">
        <f aca="true" t="shared" si="9" ref="J17:J25">H17*I17</f>
        <v>7981.82</v>
      </c>
      <c r="K17" s="20">
        <f aca="true" t="shared" si="10" ref="K17:L25">RANK(J17,J$17:J$25,1)</f>
        <v>1</v>
      </c>
      <c r="L17" s="20">
        <f t="shared" si="10"/>
        <v>1</v>
      </c>
      <c r="M17" s="19">
        <f aca="true" t="shared" si="11" ref="M17:M25">H17*I17</f>
        <v>7981.82</v>
      </c>
      <c r="N17" s="20">
        <f aca="true" t="shared" si="12" ref="N17:O25">RANK(M17,M$17:M$25,1)</f>
        <v>1</v>
      </c>
      <c r="O17" s="20">
        <f t="shared" si="12"/>
        <v>1</v>
      </c>
      <c r="P17" s="34">
        <f aca="true" t="shared" si="13" ref="P17:P25">O17*1</f>
        <v>1</v>
      </c>
    </row>
    <row r="18" spans="1:16" ht="12.75" customHeight="1">
      <c r="A18" s="7"/>
      <c r="B18" s="69">
        <v>1776</v>
      </c>
      <c r="C18" s="74" t="s">
        <v>82</v>
      </c>
      <c r="D18" s="69" t="s">
        <v>54</v>
      </c>
      <c r="E18" s="57" t="s">
        <v>118</v>
      </c>
      <c r="F18" s="21">
        <v>0.5469444444444445</v>
      </c>
      <c r="G18" s="18">
        <f t="shared" si="7"/>
        <v>0.08861111111111114</v>
      </c>
      <c r="H18" s="19">
        <f t="shared" si="8"/>
        <v>7656</v>
      </c>
      <c r="I18" s="72">
        <v>1.049</v>
      </c>
      <c r="J18" s="19">
        <f t="shared" si="9"/>
        <v>8031.143999999999</v>
      </c>
      <c r="K18" s="20">
        <f t="shared" si="10"/>
        <v>2</v>
      </c>
      <c r="L18" s="20">
        <f t="shared" si="10"/>
        <v>2</v>
      </c>
      <c r="M18" s="19">
        <f t="shared" si="11"/>
        <v>8031.143999999999</v>
      </c>
      <c r="N18" s="20">
        <f t="shared" si="12"/>
        <v>2</v>
      </c>
      <c r="O18" s="20">
        <f t="shared" si="12"/>
        <v>2</v>
      </c>
      <c r="P18" s="34">
        <f t="shared" si="13"/>
        <v>2</v>
      </c>
    </row>
    <row r="19" spans="1:16" ht="12.75" customHeight="1">
      <c r="A19" s="7"/>
      <c r="B19" s="69">
        <v>508</v>
      </c>
      <c r="C19" s="74" t="s">
        <v>32</v>
      </c>
      <c r="D19" s="69" t="s">
        <v>20</v>
      </c>
      <c r="E19" s="57" t="s">
        <v>57</v>
      </c>
      <c r="F19" s="21">
        <v>0.5486574074074074</v>
      </c>
      <c r="G19" s="18">
        <f t="shared" si="7"/>
        <v>0.09032407407407411</v>
      </c>
      <c r="H19" s="19">
        <f t="shared" si="8"/>
        <v>7804</v>
      </c>
      <c r="I19" s="71">
        <v>1.038</v>
      </c>
      <c r="J19" s="19">
        <f t="shared" si="9"/>
        <v>8100.552000000001</v>
      </c>
      <c r="K19" s="20">
        <f t="shared" si="10"/>
        <v>3</v>
      </c>
      <c r="L19" s="20">
        <f t="shared" si="10"/>
        <v>3</v>
      </c>
      <c r="M19" s="19">
        <f t="shared" si="11"/>
        <v>8100.552000000001</v>
      </c>
      <c r="N19" s="20">
        <f t="shared" si="12"/>
        <v>3</v>
      </c>
      <c r="O19" s="20">
        <f t="shared" si="12"/>
        <v>3</v>
      </c>
      <c r="P19" s="34">
        <f t="shared" si="13"/>
        <v>3</v>
      </c>
    </row>
    <row r="20" spans="1:16" ht="12.75" customHeight="1">
      <c r="A20" s="7"/>
      <c r="B20" s="69">
        <v>2035</v>
      </c>
      <c r="C20" s="65" t="s">
        <v>117</v>
      </c>
      <c r="D20" s="65" t="s">
        <v>21</v>
      </c>
      <c r="E20" s="64" t="s">
        <v>59</v>
      </c>
      <c r="F20" s="21">
        <v>0.5511226851851853</v>
      </c>
      <c r="G20" s="18">
        <f t="shared" si="7"/>
        <v>0.09278935185185194</v>
      </c>
      <c r="H20" s="19">
        <f t="shared" si="8"/>
        <v>8017</v>
      </c>
      <c r="I20" s="72">
        <v>1.027</v>
      </c>
      <c r="J20" s="19">
        <f t="shared" si="9"/>
        <v>8233.458999999999</v>
      </c>
      <c r="K20" s="20">
        <f t="shared" si="10"/>
        <v>4</v>
      </c>
      <c r="L20" s="20">
        <f t="shared" si="10"/>
        <v>4</v>
      </c>
      <c r="M20" s="19">
        <f t="shared" si="11"/>
        <v>8233.458999999999</v>
      </c>
      <c r="N20" s="20">
        <f t="shared" si="12"/>
        <v>4</v>
      </c>
      <c r="O20" s="20">
        <f t="shared" si="12"/>
        <v>4</v>
      </c>
      <c r="P20" s="34">
        <f t="shared" si="13"/>
        <v>4</v>
      </c>
    </row>
    <row r="21" spans="1:16" ht="12.75" customHeight="1">
      <c r="A21" s="7"/>
      <c r="B21" s="65">
        <v>5050</v>
      </c>
      <c r="C21" s="65" t="s">
        <v>53</v>
      </c>
      <c r="D21" s="65" t="s">
        <v>54</v>
      </c>
      <c r="E21" s="64" t="s">
        <v>84</v>
      </c>
      <c r="F21" s="21">
        <v>0.5504513888888889</v>
      </c>
      <c r="G21" s="18">
        <f t="shared" si="7"/>
        <v>0.09211805555555558</v>
      </c>
      <c r="H21" s="19">
        <f t="shared" si="8"/>
        <v>7959</v>
      </c>
      <c r="I21" s="75">
        <v>1.044</v>
      </c>
      <c r="J21" s="19">
        <f t="shared" si="9"/>
        <v>8309.196</v>
      </c>
      <c r="K21" s="20">
        <f t="shared" si="10"/>
        <v>5</v>
      </c>
      <c r="L21" s="20">
        <f t="shared" si="10"/>
        <v>5</v>
      </c>
      <c r="M21" s="19">
        <f t="shared" si="11"/>
        <v>8309.196</v>
      </c>
      <c r="N21" s="20">
        <f t="shared" si="12"/>
        <v>5</v>
      </c>
      <c r="O21" s="20">
        <f t="shared" si="12"/>
        <v>5</v>
      </c>
      <c r="P21" s="34">
        <f t="shared" si="13"/>
        <v>5</v>
      </c>
    </row>
    <row r="22" spans="1:16" ht="12.75" customHeight="1">
      <c r="A22" s="7"/>
      <c r="B22" s="64">
        <v>1014</v>
      </c>
      <c r="C22" s="64" t="s">
        <v>55</v>
      </c>
      <c r="D22" s="64" t="s">
        <v>20</v>
      </c>
      <c r="E22" s="64" t="s">
        <v>56</v>
      </c>
      <c r="F22" s="21">
        <v>0.5511342592592593</v>
      </c>
      <c r="G22" s="18">
        <f t="shared" si="7"/>
        <v>0.09280092592592598</v>
      </c>
      <c r="H22" s="19">
        <f t="shared" si="8"/>
        <v>8018</v>
      </c>
      <c r="I22" s="73">
        <v>1.039</v>
      </c>
      <c r="J22" s="19">
        <f t="shared" si="9"/>
        <v>8330.702</v>
      </c>
      <c r="K22" s="20">
        <f t="shared" si="10"/>
        <v>6</v>
      </c>
      <c r="L22" s="20">
        <f t="shared" si="10"/>
        <v>6</v>
      </c>
      <c r="M22" s="19">
        <f t="shared" si="11"/>
        <v>8330.702</v>
      </c>
      <c r="N22" s="20">
        <f t="shared" si="12"/>
        <v>6</v>
      </c>
      <c r="O22" s="20">
        <f t="shared" si="12"/>
        <v>6</v>
      </c>
      <c r="P22" s="34">
        <f t="shared" si="13"/>
        <v>6</v>
      </c>
    </row>
    <row r="23" spans="1:16" ht="12.75" customHeight="1">
      <c r="A23" s="7"/>
      <c r="B23" s="64">
        <v>471</v>
      </c>
      <c r="C23" s="65" t="s">
        <v>85</v>
      </c>
      <c r="D23" s="64" t="s">
        <v>20</v>
      </c>
      <c r="E23" s="64" t="s">
        <v>86</v>
      </c>
      <c r="F23" s="21">
        <v>0.5520601851851852</v>
      </c>
      <c r="G23" s="18">
        <f t="shared" si="7"/>
        <v>0.09372685185185187</v>
      </c>
      <c r="H23" s="19">
        <f t="shared" si="8"/>
        <v>8098</v>
      </c>
      <c r="I23" s="73">
        <v>1.04</v>
      </c>
      <c r="J23" s="19">
        <f t="shared" si="9"/>
        <v>8421.92</v>
      </c>
      <c r="K23" s="20">
        <f t="shared" si="10"/>
        <v>7</v>
      </c>
      <c r="L23" s="20">
        <f t="shared" si="10"/>
        <v>7</v>
      </c>
      <c r="M23" s="19">
        <f t="shared" si="11"/>
        <v>8421.92</v>
      </c>
      <c r="N23" s="20">
        <f t="shared" si="12"/>
        <v>7</v>
      </c>
      <c r="O23" s="20">
        <f t="shared" si="12"/>
        <v>7</v>
      </c>
      <c r="P23" s="34">
        <f t="shared" si="13"/>
        <v>7</v>
      </c>
    </row>
    <row r="24" spans="1:16" ht="12.75" customHeight="1">
      <c r="A24" s="7"/>
      <c r="B24" s="65">
        <v>818</v>
      </c>
      <c r="C24" s="65" t="s">
        <v>58</v>
      </c>
      <c r="D24" s="65" t="s">
        <v>21</v>
      </c>
      <c r="E24" s="64" t="s">
        <v>87</v>
      </c>
      <c r="F24" s="21">
        <v>0.5541203703703704</v>
      </c>
      <c r="G24" s="18">
        <f t="shared" si="7"/>
        <v>0.09578703703703711</v>
      </c>
      <c r="H24" s="19">
        <f t="shared" si="8"/>
        <v>8276</v>
      </c>
      <c r="I24" s="75">
        <v>1.029</v>
      </c>
      <c r="J24" s="19">
        <f t="shared" si="9"/>
        <v>8516.003999999999</v>
      </c>
      <c r="K24" s="20">
        <f t="shared" si="10"/>
        <v>8</v>
      </c>
      <c r="L24" s="20">
        <f t="shared" si="10"/>
        <v>8</v>
      </c>
      <c r="M24" s="19">
        <f t="shared" si="11"/>
        <v>8516.003999999999</v>
      </c>
      <c r="N24" s="20">
        <f t="shared" si="12"/>
        <v>8</v>
      </c>
      <c r="O24" s="20">
        <f t="shared" si="12"/>
        <v>8</v>
      </c>
      <c r="P24" s="34">
        <f t="shared" si="13"/>
        <v>8</v>
      </c>
    </row>
    <row r="25" spans="1:16" ht="12.75" customHeight="1">
      <c r="A25" s="7"/>
      <c r="B25" s="65">
        <v>531</v>
      </c>
      <c r="C25" s="65" t="s">
        <v>38</v>
      </c>
      <c r="D25" s="64" t="s">
        <v>37</v>
      </c>
      <c r="E25" s="64" t="s">
        <v>52</v>
      </c>
      <c r="F25" s="21">
        <v>0.5528472222222222</v>
      </c>
      <c r="G25" s="18">
        <f t="shared" si="7"/>
        <v>0.09451388888888884</v>
      </c>
      <c r="H25" s="19">
        <f t="shared" si="8"/>
        <v>8166</v>
      </c>
      <c r="I25" s="75">
        <v>1.065</v>
      </c>
      <c r="J25" s="19">
        <f t="shared" si="9"/>
        <v>8696.789999999999</v>
      </c>
      <c r="K25" s="20">
        <f t="shared" si="10"/>
        <v>9</v>
      </c>
      <c r="L25" s="20">
        <f t="shared" si="10"/>
        <v>9</v>
      </c>
      <c r="M25" s="19">
        <f t="shared" si="11"/>
        <v>8696.789999999999</v>
      </c>
      <c r="N25" s="20">
        <f t="shared" si="12"/>
        <v>9</v>
      </c>
      <c r="O25" s="20">
        <f t="shared" si="12"/>
        <v>9</v>
      </c>
      <c r="P25" s="34">
        <f t="shared" si="13"/>
        <v>9</v>
      </c>
    </row>
    <row r="26" spans="1:16" ht="13.5" customHeight="1">
      <c r="A26" s="3" t="s">
        <v>27</v>
      </c>
      <c r="B26" s="30"/>
      <c r="C26" s="30"/>
      <c r="D26" s="30"/>
      <c r="E26" s="5"/>
      <c r="F26" s="5"/>
      <c r="G26" s="9" t="s">
        <v>0</v>
      </c>
      <c r="H26" s="2">
        <v>0.46527777777777773</v>
      </c>
      <c r="I26" s="10"/>
      <c r="J26" s="11"/>
      <c r="K26" s="12"/>
      <c r="L26" s="5"/>
      <c r="M26" s="12"/>
      <c r="N26" s="12"/>
      <c r="O26" s="5"/>
      <c r="P26" s="31"/>
    </row>
    <row r="27" spans="1:16" ht="12" customHeight="1">
      <c r="A27" s="7"/>
      <c r="B27" s="27" t="s">
        <v>1</v>
      </c>
      <c r="C27" s="88" t="s">
        <v>2</v>
      </c>
      <c r="D27" s="90" t="s">
        <v>3</v>
      </c>
      <c r="E27" s="90" t="s">
        <v>4</v>
      </c>
      <c r="F27" s="13" t="s">
        <v>5</v>
      </c>
      <c r="G27" s="54" t="s">
        <v>6</v>
      </c>
      <c r="H27" s="55"/>
      <c r="I27" s="86" t="s">
        <v>7</v>
      </c>
      <c r="J27" s="51" t="s">
        <v>8</v>
      </c>
      <c r="K27" s="52"/>
      <c r="L27" s="53"/>
      <c r="M27" s="51" t="s">
        <v>9</v>
      </c>
      <c r="N27" s="52"/>
      <c r="O27" s="53"/>
      <c r="P27" s="32" t="s">
        <v>24</v>
      </c>
    </row>
    <row r="28" spans="1:16" ht="12" customHeight="1">
      <c r="A28" s="7"/>
      <c r="B28" s="28" t="s">
        <v>10</v>
      </c>
      <c r="C28" s="89"/>
      <c r="D28" s="91"/>
      <c r="E28" s="91"/>
      <c r="F28" s="46" t="s">
        <v>11</v>
      </c>
      <c r="G28" s="14" t="s">
        <v>11</v>
      </c>
      <c r="H28" s="15" t="s">
        <v>12</v>
      </c>
      <c r="I28" s="87"/>
      <c r="J28" s="16" t="s">
        <v>13</v>
      </c>
      <c r="K28" s="16" t="s">
        <v>14</v>
      </c>
      <c r="L28" s="17" t="s">
        <v>15</v>
      </c>
      <c r="M28" s="16" t="s">
        <v>13</v>
      </c>
      <c r="N28" s="16" t="s">
        <v>14</v>
      </c>
      <c r="O28" s="17" t="s">
        <v>15</v>
      </c>
      <c r="P28" s="33" t="s">
        <v>16</v>
      </c>
    </row>
    <row r="29" spans="1:16" ht="12.75" customHeight="1">
      <c r="A29" s="7"/>
      <c r="B29" s="67">
        <v>275</v>
      </c>
      <c r="C29" s="66" t="s">
        <v>93</v>
      </c>
      <c r="D29" s="67" t="s">
        <v>18</v>
      </c>
      <c r="E29" s="58" t="s">
        <v>66</v>
      </c>
      <c r="F29" s="21">
        <v>0.5595601851851851</v>
      </c>
      <c r="G29" s="18">
        <f aca="true" t="shared" si="14" ref="G29:G34">IF(F29&gt;H$26,F29-H$26,F29+24-H$26)</f>
        <v>0.0942824074074074</v>
      </c>
      <c r="H29" s="19">
        <f aca="true" t="shared" si="15" ref="H29:H34">HOUR(G29)*60*60+MINUTE(G29)*60+SECOND(G29)</f>
        <v>8146</v>
      </c>
      <c r="I29" s="84">
        <v>0.988</v>
      </c>
      <c r="J29" s="19">
        <f aca="true" t="shared" si="16" ref="J29:J34">H29*I29</f>
        <v>8048.248</v>
      </c>
      <c r="K29" s="20">
        <f aca="true" t="shared" si="17" ref="K29:L34">RANK(J29,J$29:J$35,1)</f>
        <v>1</v>
      </c>
      <c r="L29" s="20">
        <f t="shared" si="17"/>
        <v>1</v>
      </c>
      <c r="M29" s="19">
        <f aca="true" t="shared" si="18" ref="M29:M34">H29*I29</f>
        <v>8048.248</v>
      </c>
      <c r="N29" s="20">
        <f aca="true" t="shared" si="19" ref="N29:O34">RANK(M29,M$29:M$35,1)</f>
        <v>1</v>
      </c>
      <c r="O29" s="20">
        <f t="shared" si="19"/>
        <v>1</v>
      </c>
      <c r="P29" s="34">
        <f aca="true" t="shared" si="20" ref="P29:P35">O29*1</f>
        <v>1</v>
      </c>
    </row>
    <row r="30" spans="1:16" ht="12.75" customHeight="1">
      <c r="A30" s="7"/>
      <c r="B30" s="64">
        <v>1987</v>
      </c>
      <c r="C30" s="65" t="s">
        <v>64</v>
      </c>
      <c r="D30" s="64" t="s">
        <v>22</v>
      </c>
      <c r="E30" s="65" t="s">
        <v>65</v>
      </c>
      <c r="F30" s="21">
        <v>0.5592824074074074</v>
      </c>
      <c r="G30" s="18">
        <f t="shared" si="14"/>
        <v>0.09400462962962969</v>
      </c>
      <c r="H30" s="19">
        <f t="shared" si="15"/>
        <v>8122</v>
      </c>
      <c r="I30" s="76">
        <v>1.001</v>
      </c>
      <c r="J30" s="19">
        <f t="shared" si="16"/>
        <v>8130.121999999999</v>
      </c>
      <c r="K30" s="20">
        <f t="shared" si="17"/>
        <v>2</v>
      </c>
      <c r="L30" s="20">
        <f t="shared" si="17"/>
        <v>2</v>
      </c>
      <c r="M30" s="19">
        <f t="shared" si="18"/>
        <v>8130.121999999999</v>
      </c>
      <c r="N30" s="20">
        <f t="shared" si="19"/>
        <v>2</v>
      </c>
      <c r="O30" s="20">
        <f t="shared" si="19"/>
        <v>2</v>
      </c>
      <c r="P30" s="34">
        <f t="shared" si="20"/>
        <v>2</v>
      </c>
    </row>
    <row r="31" spans="1:16" ht="12.75" customHeight="1">
      <c r="A31" s="7"/>
      <c r="B31" s="64">
        <v>500</v>
      </c>
      <c r="C31" s="59" t="s">
        <v>94</v>
      </c>
      <c r="D31" s="64" t="s">
        <v>95</v>
      </c>
      <c r="E31" s="58" t="s">
        <v>83</v>
      </c>
      <c r="F31" s="21">
        <v>0.5630092592592593</v>
      </c>
      <c r="G31" s="18">
        <f t="shared" si="14"/>
        <v>0.09773148148148153</v>
      </c>
      <c r="H31" s="19">
        <f t="shared" si="15"/>
        <v>8444</v>
      </c>
      <c r="I31" s="77">
        <v>0.985</v>
      </c>
      <c r="J31" s="19">
        <f t="shared" si="16"/>
        <v>8317.34</v>
      </c>
      <c r="K31" s="20">
        <f t="shared" si="17"/>
        <v>3</v>
      </c>
      <c r="L31" s="20">
        <f t="shared" si="17"/>
        <v>3</v>
      </c>
      <c r="M31" s="19">
        <f t="shared" si="18"/>
        <v>8317.34</v>
      </c>
      <c r="N31" s="20">
        <f t="shared" si="19"/>
        <v>3</v>
      </c>
      <c r="O31" s="20">
        <f t="shared" si="19"/>
        <v>3</v>
      </c>
      <c r="P31" s="34">
        <f t="shared" si="20"/>
        <v>3</v>
      </c>
    </row>
    <row r="32" spans="1:16" ht="12.75" customHeight="1">
      <c r="A32" s="7"/>
      <c r="B32" s="64">
        <v>9939</v>
      </c>
      <c r="C32" s="59" t="s">
        <v>62</v>
      </c>
      <c r="D32" s="64" t="s">
        <v>22</v>
      </c>
      <c r="E32" s="59" t="s">
        <v>63</v>
      </c>
      <c r="F32" s="21">
        <v>0.5617824074074074</v>
      </c>
      <c r="G32" s="18">
        <f t="shared" si="14"/>
        <v>0.09650462962962963</v>
      </c>
      <c r="H32" s="19">
        <f t="shared" si="15"/>
        <v>8338</v>
      </c>
      <c r="I32" s="76">
        <v>1.001</v>
      </c>
      <c r="J32" s="19">
        <f t="shared" si="16"/>
        <v>8346.338</v>
      </c>
      <c r="K32" s="20">
        <f t="shared" si="17"/>
        <v>4</v>
      </c>
      <c r="L32" s="20">
        <f t="shared" si="17"/>
        <v>4</v>
      </c>
      <c r="M32" s="19">
        <f t="shared" si="18"/>
        <v>8346.338</v>
      </c>
      <c r="N32" s="20">
        <f t="shared" si="19"/>
        <v>4</v>
      </c>
      <c r="O32" s="20">
        <f t="shared" si="19"/>
        <v>4</v>
      </c>
      <c r="P32" s="34">
        <f t="shared" si="20"/>
        <v>4</v>
      </c>
    </row>
    <row r="33" spans="1:16" ht="12.75" customHeight="1">
      <c r="A33" s="7"/>
      <c r="B33" s="64">
        <v>698</v>
      </c>
      <c r="C33" s="59" t="s">
        <v>88</v>
      </c>
      <c r="D33" s="64" t="s">
        <v>44</v>
      </c>
      <c r="E33" s="58" t="s">
        <v>89</v>
      </c>
      <c r="F33" s="21">
        <v>0.5645717592592593</v>
      </c>
      <c r="G33" s="18">
        <f t="shared" si="14"/>
        <v>0.09929398148148155</v>
      </c>
      <c r="H33" s="19">
        <f t="shared" si="15"/>
        <v>8579</v>
      </c>
      <c r="I33" s="77">
        <v>0.991</v>
      </c>
      <c r="J33" s="19">
        <f t="shared" si="16"/>
        <v>8501.789</v>
      </c>
      <c r="K33" s="20">
        <f t="shared" si="17"/>
        <v>5</v>
      </c>
      <c r="L33" s="20">
        <f t="shared" si="17"/>
        <v>5</v>
      </c>
      <c r="M33" s="19">
        <f t="shared" si="18"/>
        <v>8501.789</v>
      </c>
      <c r="N33" s="20">
        <f t="shared" si="19"/>
        <v>5</v>
      </c>
      <c r="O33" s="20">
        <f t="shared" si="19"/>
        <v>5</v>
      </c>
      <c r="P33" s="34">
        <f t="shared" si="20"/>
        <v>5</v>
      </c>
    </row>
    <row r="34" spans="1:16" ht="12.75" customHeight="1">
      <c r="A34" s="7"/>
      <c r="B34" s="64">
        <v>2901</v>
      </c>
      <c r="C34" s="59" t="s">
        <v>39</v>
      </c>
      <c r="D34" s="64" t="s">
        <v>40</v>
      </c>
      <c r="E34" s="58" t="s">
        <v>92</v>
      </c>
      <c r="F34" s="21">
        <v>0.5684722222222222</v>
      </c>
      <c r="G34" s="18">
        <f t="shared" si="14"/>
        <v>0.10319444444444442</v>
      </c>
      <c r="H34" s="19">
        <f t="shared" si="15"/>
        <v>8916</v>
      </c>
      <c r="I34" s="77">
        <v>0.988</v>
      </c>
      <c r="J34" s="19">
        <f t="shared" si="16"/>
        <v>8809.008</v>
      </c>
      <c r="K34" s="20">
        <f t="shared" si="17"/>
        <v>6</v>
      </c>
      <c r="L34" s="20">
        <f t="shared" si="17"/>
        <v>6</v>
      </c>
      <c r="M34" s="19">
        <f t="shared" si="18"/>
        <v>8809.008</v>
      </c>
      <c r="N34" s="20">
        <f t="shared" si="19"/>
        <v>6</v>
      </c>
      <c r="O34" s="20">
        <f t="shared" si="19"/>
        <v>6</v>
      </c>
      <c r="P34" s="34">
        <f t="shared" si="20"/>
        <v>6</v>
      </c>
    </row>
    <row r="35" spans="1:16" ht="12.75" customHeight="1">
      <c r="A35" s="7"/>
      <c r="B35" s="64">
        <v>542</v>
      </c>
      <c r="C35" s="59" t="s">
        <v>90</v>
      </c>
      <c r="D35" s="64" t="s">
        <v>40</v>
      </c>
      <c r="E35" s="58" t="s">
        <v>91</v>
      </c>
      <c r="F35" s="21" t="s">
        <v>123</v>
      </c>
      <c r="G35" s="18"/>
      <c r="H35" s="19"/>
      <c r="I35" s="77">
        <v>0.99</v>
      </c>
      <c r="J35" s="19" t="s">
        <v>123</v>
      </c>
      <c r="K35" s="20"/>
      <c r="L35" s="20">
        <v>8</v>
      </c>
      <c r="M35" s="19" t="s">
        <v>123</v>
      </c>
      <c r="N35" s="20"/>
      <c r="O35" s="20">
        <v>8</v>
      </c>
      <c r="P35" s="34">
        <f t="shared" si="20"/>
        <v>8</v>
      </c>
    </row>
    <row r="36" spans="1:16" ht="13.5" customHeight="1">
      <c r="A36" s="3" t="s">
        <v>28</v>
      </c>
      <c r="B36" s="30"/>
      <c r="C36" s="30"/>
      <c r="D36" s="30"/>
      <c r="E36" s="5"/>
      <c r="F36" s="5"/>
      <c r="G36" s="9" t="s">
        <v>0</v>
      </c>
      <c r="H36" s="2">
        <v>0.46875</v>
      </c>
      <c r="I36" s="10"/>
      <c r="J36" s="11"/>
      <c r="K36" s="12"/>
      <c r="L36" s="5"/>
      <c r="M36" s="12"/>
      <c r="N36" s="12"/>
      <c r="O36" s="5"/>
      <c r="P36" s="31"/>
    </row>
    <row r="37" spans="1:16" ht="12" customHeight="1">
      <c r="A37" s="7"/>
      <c r="B37" s="27" t="s">
        <v>1</v>
      </c>
      <c r="C37" s="88" t="s">
        <v>2</v>
      </c>
      <c r="D37" s="90" t="s">
        <v>3</v>
      </c>
      <c r="E37" s="90" t="s">
        <v>4</v>
      </c>
      <c r="F37" s="13" t="s">
        <v>5</v>
      </c>
      <c r="G37" s="54" t="s">
        <v>6</v>
      </c>
      <c r="H37" s="55"/>
      <c r="I37" s="86" t="s">
        <v>7</v>
      </c>
      <c r="J37" s="51" t="s">
        <v>8</v>
      </c>
      <c r="K37" s="52"/>
      <c r="L37" s="53"/>
      <c r="M37" s="51" t="s">
        <v>9</v>
      </c>
      <c r="N37" s="52"/>
      <c r="O37" s="53"/>
      <c r="P37" s="32" t="s">
        <v>24</v>
      </c>
    </row>
    <row r="38" spans="1:16" ht="12" customHeight="1">
      <c r="A38" s="7"/>
      <c r="B38" s="28" t="s">
        <v>10</v>
      </c>
      <c r="C38" s="89"/>
      <c r="D38" s="91"/>
      <c r="E38" s="91"/>
      <c r="F38" s="46" t="s">
        <v>11</v>
      </c>
      <c r="G38" s="14" t="s">
        <v>11</v>
      </c>
      <c r="H38" s="15" t="s">
        <v>12</v>
      </c>
      <c r="I38" s="87"/>
      <c r="J38" s="16" t="s">
        <v>13</v>
      </c>
      <c r="K38" s="16" t="s">
        <v>14</v>
      </c>
      <c r="L38" s="17" t="s">
        <v>15</v>
      </c>
      <c r="M38" s="16" t="s">
        <v>13</v>
      </c>
      <c r="N38" s="16" t="s">
        <v>14</v>
      </c>
      <c r="O38" s="17" t="s">
        <v>15</v>
      </c>
      <c r="P38" s="33" t="s">
        <v>16</v>
      </c>
    </row>
    <row r="39" spans="1:16" ht="12.75" customHeight="1">
      <c r="A39" s="7"/>
      <c r="B39" s="65">
        <v>351</v>
      </c>
      <c r="C39" s="65" t="s">
        <v>114</v>
      </c>
      <c r="D39" s="64" t="s">
        <v>18</v>
      </c>
      <c r="E39" s="64" t="s">
        <v>69</v>
      </c>
      <c r="F39" s="21">
        <v>0.5545717592592593</v>
      </c>
      <c r="G39" s="18">
        <f aca="true" t="shared" si="21" ref="G39:G49">IF(F39&gt;H$36,F39-H$36,F39+24-H$36)</f>
        <v>0.08582175925925928</v>
      </c>
      <c r="H39" s="19">
        <f aca="true" t="shared" si="22" ref="H39:H49">HOUR(G39)*60*60+MINUTE(G39)*60+SECOND(G39)</f>
        <v>7415</v>
      </c>
      <c r="I39" s="78">
        <v>0.904</v>
      </c>
      <c r="J39" s="19">
        <f aca="true" t="shared" si="23" ref="J39:J49">H39*I39</f>
        <v>6703.16</v>
      </c>
      <c r="K39" s="20">
        <f aca="true" t="shared" si="24" ref="K39:L49">RANK(J39,J$39:J$49,1)</f>
        <v>1</v>
      </c>
      <c r="L39" s="20">
        <f t="shared" si="24"/>
        <v>1</v>
      </c>
      <c r="M39" s="19">
        <f aca="true" t="shared" si="25" ref="M39:M49">H39*I39</f>
        <v>6703.16</v>
      </c>
      <c r="N39" s="20">
        <f aca="true" t="shared" si="26" ref="N39:O49">RANK(M39,M$39:M$49,1)</f>
        <v>1</v>
      </c>
      <c r="O39" s="20">
        <f t="shared" si="26"/>
        <v>1</v>
      </c>
      <c r="P39" s="34">
        <f aca="true" t="shared" si="27" ref="P39:P49">O39*1</f>
        <v>1</v>
      </c>
    </row>
    <row r="40" spans="1:16" ht="12.75" customHeight="1">
      <c r="A40" s="7"/>
      <c r="B40" s="65">
        <v>337</v>
      </c>
      <c r="C40" s="79" t="s">
        <v>98</v>
      </c>
      <c r="D40" s="64" t="s">
        <v>99</v>
      </c>
      <c r="E40" s="80" t="s">
        <v>119</v>
      </c>
      <c r="F40" s="21">
        <v>0.5492708333333333</v>
      </c>
      <c r="G40" s="18">
        <f t="shared" si="21"/>
        <v>0.08052083333333326</v>
      </c>
      <c r="H40" s="19">
        <f t="shared" si="22"/>
        <v>6957</v>
      </c>
      <c r="I40" s="76">
        <v>0.964</v>
      </c>
      <c r="J40" s="19">
        <f t="shared" si="23"/>
        <v>6706.548</v>
      </c>
      <c r="K40" s="20">
        <f t="shared" si="24"/>
        <v>2</v>
      </c>
      <c r="L40" s="20">
        <f t="shared" si="24"/>
        <v>2</v>
      </c>
      <c r="M40" s="19">
        <f t="shared" si="25"/>
        <v>6706.548</v>
      </c>
      <c r="N40" s="20">
        <f t="shared" si="26"/>
        <v>2</v>
      </c>
      <c r="O40" s="20">
        <f t="shared" si="26"/>
        <v>2</v>
      </c>
      <c r="P40" s="34">
        <f t="shared" si="27"/>
        <v>2</v>
      </c>
    </row>
    <row r="41" spans="1:16" ht="12.75" customHeight="1">
      <c r="A41" s="7"/>
      <c r="B41" s="65">
        <v>773</v>
      </c>
      <c r="C41" s="58" t="s">
        <v>96</v>
      </c>
      <c r="D41" s="64" t="s">
        <v>67</v>
      </c>
      <c r="E41" s="58" t="s">
        <v>97</v>
      </c>
      <c r="F41" s="21">
        <v>0.549837962962963</v>
      </c>
      <c r="G41" s="18">
        <f t="shared" si="21"/>
        <v>0.08108796296296295</v>
      </c>
      <c r="H41" s="19">
        <f t="shared" si="22"/>
        <v>7006</v>
      </c>
      <c r="I41" s="76">
        <v>0.972</v>
      </c>
      <c r="J41" s="19">
        <f t="shared" si="23"/>
        <v>6809.831999999999</v>
      </c>
      <c r="K41" s="20">
        <f t="shared" si="24"/>
        <v>3</v>
      </c>
      <c r="L41" s="20">
        <f t="shared" si="24"/>
        <v>3</v>
      </c>
      <c r="M41" s="19">
        <f t="shared" si="25"/>
        <v>6809.831999999999</v>
      </c>
      <c r="N41" s="20">
        <f t="shared" si="26"/>
        <v>3</v>
      </c>
      <c r="O41" s="20">
        <f t="shared" si="26"/>
        <v>3</v>
      </c>
      <c r="P41" s="34">
        <f t="shared" si="27"/>
        <v>3</v>
      </c>
    </row>
    <row r="42" spans="1:16" ht="12.75" customHeight="1">
      <c r="A42" s="7"/>
      <c r="B42" s="65">
        <v>277</v>
      </c>
      <c r="C42" s="59" t="s">
        <v>108</v>
      </c>
      <c r="D42" s="64" t="s">
        <v>109</v>
      </c>
      <c r="E42" s="58" t="s">
        <v>110</v>
      </c>
      <c r="F42" s="21">
        <v>0.5531944444444444</v>
      </c>
      <c r="G42" s="18">
        <f t="shared" si="21"/>
        <v>0.08444444444444443</v>
      </c>
      <c r="H42" s="19">
        <f t="shared" si="22"/>
        <v>7296</v>
      </c>
      <c r="I42" s="76">
        <v>0.942</v>
      </c>
      <c r="J42" s="19">
        <f t="shared" si="23"/>
        <v>6872.831999999999</v>
      </c>
      <c r="K42" s="20">
        <f t="shared" si="24"/>
        <v>4</v>
      </c>
      <c r="L42" s="20">
        <f t="shared" si="24"/>
        <v>4</v>
      </c>
      <c r="M42" s="19">
        <f t="shared" si="25"/>
        <v>6872.831999999999</v>
      </c>
      <c r="N42" s="20">
        <f t="shared" si="26"/>
        <v>4</v>
      </c>
      <c r="O42" s="20">
        <f t="shared" si="26"/>
        <v>4</v>
      </c>
      <c r="P42" s="34">
        <f t="shared" si="27"/>
        <v>4</v>
      </c>
    </row>
    <row r="43" spans="1:16" ht="12.75" customHeight="1">
      <c r="A43" s="7"/>
      <c r="B43" s="65">
        <v>348</v>
      </c>
      <c r="C43" s="59" t="s">
        <v>103</v>
      </c>
      <c r="D43" s="64" t="s">
        <v>42</v>
      </c>
      <c r="E43" s="58" t="s">
        <v>68</v>
      </c>
      <c r="F43" s="21">
        <v>0.5546643518518518</v>
      </c>
      <c r="G43" s="18">
        <f t="shared" si="21"/>
        <v>0.08591435185185181</v>
      </c>
      <c r="H43" s="19">
        <f t="shared" si="22"/>
        <v>7423</v>
      </c>
      <c r="I43" s="76">
        <v>0.957</v>
      </c>
      <c r="J43" s="19">
        <f t="shared" si="23"/>
        <v>7103.811</v>
      </c>
      <c r="K43" s="20">
        <f t="shared" si="24"/>
        <v>5</v>
      </c>
      <c r="L43" s="20">
        <f t="shared" si="24"/>
        <v>5</v>
      </c>
      <c r="M43" s="19">
        <f t="shared" si="25"/>
        <v>7103.811</v>
      </c>
      <c r="N43" s="20">
        <f t="shared" si="26"/>
        <v>5</v>
      </c>
      <c r="O43" s="20">
        <f t="shared" si="26"/>
        <v>5</v>
      </c>
      <c r="P43" s="34">
        <f t="shared" si="27"/>
        <v>5</v>
      </c>
    </row>
    <row r="44" spans="1:16" ht="12.75" customHeight="1">
      <c r="A44" s="7"/>
      <c r="B44" s="65">
        <v>4044</v>
      </c>
      <c r="C44" s="59" t="s">
        <v>115</v>
      </c>
      <c r="D44" s="64" t="s">
        <v>41</v>
      </c>
      <c r="E44" s="58" t="s">
        <v>116</v>
      </c>
      <c r="F44" s="21">
        <v>0.5646412037037037</v>
      </c>
      <c r="G44" s="18">
        <f t="shared" si="21"/>
        <v>0.09589120370370374</v>
      </c>
      <c r="H44" s="19">
        <f t="shared" si="22"/>
        <v>8285</v>
      </c>
      <c r="I44" s="76">
        <v>0.868</v>
      </c>
      <c r="J44" s="19">
        <f t="shared" si="23"/>
        <v>7191.38</v>
      </c>
      <c r="K44" s="20">
        <f t="shared" si="24"/>
        <v>6</v>
      </c>
      <c r="L44" s="20">
        <f t="shared" si="24"/>
        <v>6</v>
      </c>
      <c r="M44" s="19">
        <f t="shared" si="25"/>
        <v>7191.38</v>
      </c>
      <c r="N44" s="20">
        <f t="shared" si="26"/>
        <v>6</v>
      </c>
      <c r="O44" s="20">
        <f t="shared" si="26"/>
        <v>6</v>
      </c>
      <c r="P44" s="34">
        <f t="shared" si="27"/>
        <v>6</v>
      </c>
    </row>
    <row r="45" spans="1:16" ht="12.75" customHeight="1">
      <c r="A45" s="7"/>
      <c r="B45" s="65">
        <v>7727</v>
      </c>
      <c r="C45" s="59" t="s">
        <v>111</v>
      </c>
      <c r="D45" s="64" t="s">
        <v>112</v>
      </c>
      <c r="E45" s="58" t="s">
        <v>113</v>
      </c>
      <c r="F45" s="21">
        <v>0.5598148148148149</v>
      </c>
      <c r="G45" s="18">
        <f t="shared" si="21"/>
        <v>0.09106481481481488</v>
      </c>
      <c r="H45" s="19">
        <f t="shared" si="22"/>
        <v>7868</v>
      </c>
      <c r="I45" s="77">
        <v>0.92</v>
      </c>
      <c r="J45" s="19">
        <f t="shared" si="23"/>
        <v>7238.56</v>
      </c>
      <c r="K45" s="20">
        <f t="shared" si="24"/>
        <v>7</v>
      </c>
      <c r="L45" s="20">
        <f t="shared" si="24"/>
        <v>7</v>
      </c>
      <c r="M45" s="19">
        <f t="shared" si="25"/>
        <v>7238.56</v>
      </c>
      <c r="N45" s="20">
        <f t="shared" si="26"/>
        <v>7</v>
      </c>
      <c r="O45" s="20">
        <f t="shared" si="26"/>
        <v>7</v>
      </c>
      <c r="P45" s="34">
        <f t="shared" si="27"/>
        <v>7</v>
      </c>
    </row>
    <row r="46" spans="1:16" ht="12.75" customHeight="1">
      <c r="A46" s="7"/>
      <c r="B46" s="65">
        <v>1268</v>
      </c>
      <c r="C46" s="59" t="s">
        <v>106</v>
      </c>
      <c r="D46" s="64" t="s">
        <v>105</v>
      </c>
      <c r="E46" s="58" t="s">
        <v>83</v>
      </c>
      <c r="F46" s="21">
        <v>0.5570601851851852</v>
      </c>
      <c r="G46" s="18">
        <f t="shared" si="21"/>
        <v>0.08831018518518519</v>
      </c>
      <c r="H46" s="19">
        <f t="shared" si="22"/>
        <v>7630</v>
      </c>
      <c r="I46" s="76">
        <v>0.957</v>
      </c>
      <c r="J46" s="19">
        <f t="shared" si="23"/>
        <v>7301.91</v>
      </c>
      <c r="K46" s="20">
        <f t="shared" si="24"/>
        <v>8</v>
      </c>
      <c r="L46" s="20">
        <f t="shared" si="24"/>
        <v>8</v>
      </c>
      <c r="M46" s="19">
        <f t="shared" si="25"/>
        <v>7301.91</v>
      </c>
      <c r="N46" s="20">
        <f t="shared" si="26"/>
        <v>8</v>
      </c>
      <c r="O46" s="20">
        <f t="shared" si="26"/>
        <v>8</v>
      </c>
      <c r="P46" s="34">
        <f t="shared" si="27"/>
        <v>8</v>
      </c>
    </row>
    <row r="47" spans="1:16" ht="12.75" customHeight="1">
      <c r="A47" s="7"/>
      <c r="B47" s="64">
        <v>25005</v>
      </c>
      <c r="C47" s="59" t="s">
        <v>100</v>
      </c>
      <c r="D47" s="64" t="s">
        <v>101</v>
      </c>
      <c r="E47" s="58" t="s">
        <v>102</v>
      </c>
      <c r="F47" s="21">
        <v>0.558425925925926</v>
      </c>
      <c r="G47" s="18">
        <f t="shared" si="21"/>
        <v>0.08967592592592599</v>
      </c>
      <c r="H47" s="19">
        <f t="shared" si="22"/>
        <v>7748</v>
      </c>
      <c r="I47" s="76">
        <v>0.958</v>
      </c>
      <c r="J47" s="19">
        <f t="shared" si="23"/>
        <v>7422.584</v>
      </c>
      <c r="K47" s="20">
        <f t="shared" si="24"/>
        <v>9</v>
      </c>
      <c r="L47" s="20">
        <f t="shared" si="24"/>
        <v>9</v>
      </c>
      <c r="M47" s="19">
        <f t="shared" si="25"/>
        <v>7422.584</v>
      </c>
      <c r="N47" s="20">
        <f t="shared" si="26"/>
        <v>9</v>
      </c>
      <c r="O47" s="20">
        <f t="shared" si="26"/>
        <v>9</v>
      </c>
      <c r="P47" s="34">
        <f t="shared" si="27"/>
        <v>9</v>
      </c>
    </row>
    <row r="48" spans="1:16" ht="12.75" customHeight="1">
      <c r="A48" s="7"/>
      <c r="B48" s="65">
        <v>1269</v>
      </c>
      <c r="C48" s="59" t="s">
        <v>107</v>
      </c>
      <c r="D48" s="64" t="s">
        <v>105</v>
      </c>
      <c r="E48" s="58" t="s">
        <v>83</v>
      </c>
      <c r="F48" s="21">
        <v>0.5616319444444444</v>
      </c>
      <c r="G48" s="18">
        <f t="shared" si="21"/>
        <v>0.09288194444444442</v>
      </c>
      <c r="H48" s="19">
        <f t="shared" si="22"/>
        <v>8025</v>
      </c>
      <c r="I48" s="76">
        <v>0.957</v>
      </c>
      <c r="J48" s="19">
        <f t="shared" si="23"/>
        <v>7679.924999999999</v>
      </c>
      <c r="K48" s="20">
        <f t="shared" si="24"/>
        <v>10</v>
      </c>
      <c r="L48" s="20">
        <f t="shared" si="24"/>
        <v>10</v>
      </c>
      <c r="M48" s="19">
        <f t="shared" si="25"/>
        <v>7679.924999999999</v>
      </c>
      <c r="N48" s="20">
        <f t="shared" si="26"/>
        <v>10</v>
      </c>
      <c r="O48" s="20">
        <f t="shared" si="26"/>
        <v>10</v>
      </c>
      <c r="P48" s="34">
        <f t="shared" si="27"/>
        <v>10</v>
      </c>
    </row>
    <row r="49" spans="1:16" ht="12.75" customHeight="1">
      <c r="A49" s="7"/>
      <c r="B49" s="65">
        <v>1267</v>
      </c>
      <c r="C49" s="59" t="s">
        <v>104</v>
      </c>
      <c r="D49" s="64" t="s">
        <v>105</v>
      </c>
      <c r="E49" s="58" t="s">
        <v>120</v>
      </c>
      <c r="F49" s="21">
        <v>0.5631944444444444</v>
      </c>
      <c r="G49" s="18">
        <f t="shared" si="21"/>
        <v>0.09444444444444444</v>
      </c>
      <c r="H49" s="19">
        <f t="shared" si="22"/>
        <v>8160</v>
      </c>
      <c r="I49" s="76">
        <v>0.957</v>
      </c>
      <c r="J49" s="19">
        <f t="shared" si="23"/>
        <v>7809.12</v>
      </c>
      <c r="K49" s="20">
        <f t="shared" si="24"/>
        <v>11</v>
      </c>
      <c r="L49" s="20">
        <f t="shared" si="24"/>
        <v>11</v>
      </c>
      <c r="M49" s="19">
        <f t="shared" si="25"/>
        <v>7809.12</v>
      </c>
      <c r="N49" s="20">
        <f t="shared" si="26"/>
        <v>11</v>
      </c>
      <c r="O49" s="20">
        <f t="shared" si="26"/>
        <v>11</v>
      </c>
      <c r="P49" s="34">
        <f t="shared" si="27"/>
        <v>11</v>
      </c>
    </row>
    <row r="50" spans="1:16" ht="13.5" customHeight="1">
      <c r="A50" s="3" t="s">
        <v>34</v>
      </c>
      <c r="B50" s="30"/>
      <c r="C50" s="30"/>
      <c r="D50" s="30"/>
      <c r="E50" s="5"/>
      <c r="F50" s="5"/>
      <c r="G50" s="9" t="s">
        <v>0</v>
      </c>
      <c r="H50" s="2">
        <v>0.46875</v>
      </c>
      <c r="I50" s="10"/>
      <c r="J50" s="11"/>
      <c r="K50" s="12"/>
      <c r="L50" s="5"/>
      <c r="M50" s="12"/>
      <c r="N50" s="12"/>
      <c r="O50" s="5"/>
      <c r="P50" s="31"/>
    </row>
    <row r="51" spans="1:16" ht="12" customHeight="1">
      <c r="A51" s="7"/>
      <c r="B51" s="27" t="s">
        <v>1</v>
      </c>
      <c r="C51" s="88" t="s">
        <v>2</v>
      </c>
      <c r="D51" s="90" t="s">
        <v>3</v>
      </c>
      <c r="E51" s="90" t="s">
        <v>4</v>
      </c>
      <c r="F51" s="13" t="s">
        <v>5</v>
      </c>
      <c r="G51" s="54" t="s">
        <v>6</v>
      </c>
      <c r="H51" s="55"/>
      <c r="I51" s="86" t="s">
        <v>23</v>
      </c>
      <c r="J51" s="51" t="s">
        <v>8</v>
      </c>
      <c r="K51" s="52"/>
      <c r="L51" s="53"/>
      <c r="M51" s="51" t="s">
        <v>9</v>
      </c>
      <c r="N51" s="52"/>
      <c r="O51" s="53"/>
      <c r="P51" s="32" t="s">
        <v>24</v>
      </c>
    </row>
    <row r="52" spans="1:16" ht="12" customHeight="1">
      <c r="A52" s="7"/>
      <c r="B52" s="28" t="s">
        <v>10</v>
      </c>
      <c r="C52" s="89"/>
      <c r="D52" s="91"/>
      <c r="E52" s="91"/>
      <c r="F52" s="46" t="s">
        <v>11</v>
      </c>
      <c r="G52" s="14" t="s">
        <v>11</v>
      </c>
      <c r="H52" s="15" t="s">
        <v>12</v>
      </c>
      <c r="I52" s="87"/>
      <c r="J52" s="16" t="s">
        <v>13</v>
      </c>
      <c r="K52" s="16" t="s">
        <v>14</v>
      </c>
      <c r="L52" s="17" t="s">
        <v>15</v>
      </c>
      <c r="M52" s="16" t="s">
        <v>13</v>
      </c>
      <c r="N52" s="16" t="s">
        <v>14</v>
      </c>
      <c r="O52" s="17" t="s">
        <v>15</v>
      </c>
      <c r="P52" s="33" t="s">
        <v>16</v>
      </c>
    </row>
    <row r="53" spans="1:16" ht="12" customHeight="1">
      <c r="A53" s="7"/>
      <c r="B53" s="66">
        <v>418</v>
      </c>
      <c r="C53" s="65" t="s">
        <v>43</v>
      </c>
      <c r="D53" s="64" t="s">
        <v>44</v>
      </c>
      <c r="E53" s="58" t="s">
        <v>45</v>
      </c>
      <c r="F53" s="21">
        <v>0.5543055555555555</v>
      </c>
      <c r="G53" s="18">
        <f>IF(F53&gt;H$50,F53-H$50,F53+24-H$50)</f>
        <v>0.0855555555555555</v>
      </c>
      <c r="H53" s="19">
        <f>HOUR(G53)*60*60+MINUTE(G53)*60+SECOND(G53)</f>
        <v>7392</v>
      </c>
      <c r="I53" s="62">
        <v>0.961</v>
      </c>
      <c r="J53" s="19">
        <f>H53*I53</f>
        <v>7103.7119999999995</v>
      </c>
      <c r="K53" s="20">
        <f>RANK(J53,J$53:J$53,1)</f>
        <v>1</v>
      </c>
      <c r="L53" s="20">
        <f>RANK(K53,K$53:K$53,1)</f>
        <v>1</v>
      </c>
      <c r="M53" s="19">
        <f>H53*I53</f>
        <v>7103.7119999999995</v>
      </c>
      <c r="N53" s="20">
        <f>RANK(M53,M$53:M$53,1)</f>
        <v>1</v>
      </c>
      <c r="O53" s="20">
        <f>RANK(N53,N$53:N$53,1)</f>
        <v>1</v>
      </c>
      <c r="P53" s="34">
        <f>O53*1</f>
        <v>1</v>
      </c>
    </row>
    <row r="54" spans="1:17" s="6" customFormat="1" ht="12.75" customHeight="1">
      <c r="A54" s="39"/>
      <c r="B54" s="60"/>
      <c r="C54" s="61"/>
      <c r="D54" s="61"/>
      <c r="E54" s="4"/>
      <c r="F54" s="40"/>
      <c r="G54" s="41"/>
      <c r="H54" s="42"/>
      <c r="I54" s="43"/>
      <c r="J54" s="45"/>
      <c r="K54" s="43"/>
      <c r="L54" s="44"/>
      <c r="M54" s="29"/>
      <c r="N54" s="43"/>
      <c r="O54" s="44"/>
      <c r="P54" s="29"/>
      <c r="Q54" s="50"/>
    </row>
    <row r="55" spans="3:11" ht="12.75">
      <c r="C55" s="49" t="s">
        <v>33</v>
      </c>
      <c r="K55" s="44" t="s">
        <v>124</v>
      </c>
    </row>
    <row r="56" spans="1:16" ht="12.75">
      <c r="A56" s="7"/>
      <c r="C56" s="30"/>
      <c r="D56" s="30"/>
      <c r="F56" s="22"/>
      <c r="G56" s="23"/>
      <c r="H56" s="24"/>
      <c r="I56" s="38"/>
      <c r="J56" s="24"/>
      <c r="K56" s="25"/>
      <c r="L56" s="25"/>
      <c r="M56" s="29"/>
      <c r="N56" s="25"/>
      <c r="O56" s="25"/>
      <c r="P56" s="37"/>
    </row>
    <row r="57" spans="1:16" ht="12.75">
      <c r="A57" s="7"/>
      <c r="B57" s="30"/>
      <c r="C57" s="30"/>
      <c r="D57" s="30"/>
      <c r="E57" s="30"/>
      <c r="F57" s="22"/>
      <c r="G57" s="23"/>
      <c r="H57" s="24"/>
      <c r="I57" s="38"/>
      <c r="J57" s="24"/>
      <c r="K57" s="25"/>
      <c r="L57" s="25"/>
      <c r="M57" s="44"/>
      <c r="N57" s="25"/>
      <c r="O57" s="25"/>
      <c r="P57" s="37"/>
    </row>
  </sheetData>
  <sheetProtection/>
  <mergeCells count="20">
    <mergeCell ref="I27:I28"/>
    <mergeCell ref="E27:E28"/>
    <mergeCell ref="C15:C16"/>
    <mergeCell ref="D15:D16"/>
    <mergeCell ref="C27:C28"/>
    <mergeCell ref="D27:D28"/>
    <mergeCell ref="E15:E16"/>
    <mergeCell ref="I15:I16"/>
    <mergeCell ref="C37:C38"/>
    <mergeCell ref="D37:D38"/>
    <mergeCell ref="E37:E38"/>
    <mergeCell ref="I37:I38"/>
    <mergeCell ref="C51:C52"/>
    <mergeCell ref="D51:D52"/>
    <mergeCell ref="E51:E52"/>
    <mergeCell ref="I51:I52"/>
    <mergeCell ref="I4:I5"/>
    <mergeCell ref="C4:C5"/>
    <mergeCell ref="D4:D5"/>
    <mergeCell ref="E4:E5"/>
  </mergeCells>
  <printOptions/>
  <pageMargins left="0.15748031496062992" right="0" top="0.1968503937007874" bottom="0" header="0" footer="0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</dc:creator>
  <cp:keywords/>
  <dc:description/>
  <cp:lastModifiedBy>mine</cp:lastModifiedBy>
  <cp:lastPrinted>2014-11-15T12:24:50Z</cp:lastPrinted>
  <dcterms:created xsi:type="dcterms:W3CDTF">2000-09-21T17:28:16Z</dcterms:created>
  <dcterms:modified xsi:type="dcterms:W3CDTF">2014-11-17T11:52:11Z</dcterms:modified>
  <cp:category/>
  <cp:version/>
  <cp:contentType/>
  <cp:contentStatus/>
</cp:coreProperties>
</file>