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yarış 3" sheetId="1" r:id="rId1"/>
    <sheet name="düz 3" sheetId="2" r:id="rId2"/>
  </sheets>
  <definedNames/>
  <calcPr fullCalcOnLoad="1"/>
</workbook>
</file>

<file path=xl/sharedStrings.xml><?xml version="1.0" encoding="utf-8"?>
<sst xmlns="http://schemas.openxmlformats.org/spreadsheetml/2006/main" count="589" uniqueCount="187">
  <si>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</si>
  <si>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</si>
  <si>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</si>
  <si>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</si>
  <si>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</si>
  <si>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</si>
  <si>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</si>
  <si>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</si>
  <si>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</si>
  <si>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</si>
  <si>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</si>
  <si>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</si>
  <si>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</si>
  <si>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Sıra</t>
  </si>
  <si>
    <t>Puan</t>
  </si>
  <si>
    <t>FARR 40</t>
  </si>
  <si>
    <t>ORION</t>
  </si>
  <si>
    <t>MAT 12</t>
  </si>
  <si>
    <t>PROTOTYPE</t>
  </si>
  <si>
    <t>FIRST 40</t>
  </si>
  <si>
    <t>MAT 1010</t>
  </si>
  <si>
    <t>FIRST 34.7</t>
  </si>
  <si>
    <t>YARIŞ KOMİTESİ BAŞKANI</t>
  </si>
  <si>
    <t>DESTEK (BORDO)</t>
  </si>
  <si>
    <t>TCF</t>
  </si>
  <si>
    <r>
      <t>*</t>
    </r>
    <r>
      <rPr>
        <sz val="9"/>
        <rFont val="Arial Tur"/>
        <family val="2"/>
      </rPr>
      <t xml:space="preserve"> </t>
    </r>
    <r>
      <rPr>
        <sz val="8"/>
        <rFont val="Arial Tur"/>
        <family val="0"/>
      </rPr>
      <t>DESTEK SINIFINDA SPINNAKER (SİMETRİK VEYA ASİMETRİK) KULLANAN TEKNELER</t>
    </r>
  </si>
  <si>
    <t>YARIŞ 3 (DÜZELTİLMİŞ ZAMAN)</t>
  </si>
  <si>
    <t>YARIŞ SEKRETERLİĞİ:</t>
  </si>
  <si>
    <t>FIN13131</t>
  </si>
  <si>
    <t>FARRFARA</t>
  </si>
  <si>
    <t>ALVIMEDICA 2</t>
  </si>
  <si>
    <t>FIRST 35</t>
  </si>
  <si>
    <t>BORDA</t>
  </si>
  <si>
    <t>YARIŞ</t>
  </si>
  <si>
    <t>PUANI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</si>
  <si>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</si>
  <si>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</si>
  <si>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</si>
  <si>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</si>
  <si>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>W COLLECTION-BARBAROS HAYRETTIN</t>
  </si>
  <si>
    <t>BOLT 37</t>
  </si>
  <si>
    <t>TAYK/Arif Gürdenli</t>
  </si>
  <si>
    <t>DUE</t>
  </si>
  <si>
    <t>Feyyaz Yüzatlı/Hasip Gencer</t>
  </si>
  <si>
    <t>BORUSAN RACING - ÇILGIN SIGMA</t>
  </si>
  <si>
    <t>Bülent Demircioğlu/U. Tarık Gül</t>
  </si>
  <si>
    <t>7 BELA</t>
  </si>
  <si>
    <t>7 Bela Ortaklar/Taner Hallaçoğlu</t>
  </si>
  <si>
    <t>TURKCELL ALIZE</t>
  </si>
  <si>
    <t>Sinan Sümer</t>
  </si>
  <si>
    <t>Cem Bozkurt/A. Kaan İş</t>
  </si>
  <si>
    <t>PROTEL MATMAZEL</t>
  </si>
  <si>
    <t>MAT 1245</t>
  </si>
  <si>
    <t>Toka Yelken Ekibi/Rıdvan Ö. Övünç</t>
  </si>
  <si>
    <t>Vedat Çalık/Onur Tok</t>
  </si>
  <si>
    <t>GARANTI SAILING - FENERBAHÇE 1</t>
  </si>
  <si>
    <t>ARCORA 4KMSRC</t>
  </si>
  <si>
    <t>A 40 RC</t>
  </si>
  <si>
    <t>Orel Kalomeni/Günkut Ayvazoğlu</t>
  </si>
  <si>
    <t>MOON&amp;STAR</t>
  </si>
  <si>
    <t>ONE TONNER</t>
  </si>
  <si>
    <t>Fikret Elbirlik/</t>
  </si>
  <si>
    <t>SHAKER</t>
  </si>
  <si>
    <t>J 122</t>
  </si>
  <si>
    <t>Pınar Buzluk/Enes Çaylak</t>
  </si>
  <si>
    <t>PASSION II</t>
  </si>
  <si>
    <t>Ergün Kargalıoğlu</t>
  </si>
  <si>
    <t>TEAM SPIRIT</t>
  </si>
  <si>
    <t>FARR 30</t>
  </si>
  <si>
    <t xml:space="preserve">Mert Erayan </t>
  </si>
  <si>
    <t>TAG HEUER - GOBLIN 3</t>
  </si>
  <si>
    <t>TAXI JR.</t>
  </si>
  <si>
    <t>Murat Kınay</t>
  </si>
  <si>
    <t>EASY TIGER</t>
  </si>
  <si>
    <t>Emin Ali Sipahi</t>
  </si>
  <si>
    <t>YAPIARTI MOBYDICK</t>
  </si>
  <si>
    <t>FIRST 40.7</t>
  </si>
  <si>
    <t>Murat Kulaksızoğlu</t>
  </si>
  <si>
    <t>MATRIX</t>
  </si>
  <si>
    <t>A. Kerim Akkoyunlu/Orhan Gorbon</t>
  </si>
  <si>
    <t>LOGO</t>
  </si>
  <si>
    <t>M. Tuğrul Tekbulut/M. Serdar Öner</t>
  </si>
  <si>
    <t>ARCELIK ALIZE</t>
  </si>
  <si>
    <t>Sinan Sümer/Ateş Çınar</t>
  </si>
  <si>
    <t>KOMET CHEESE</t>
  </si>
  <si>
    <t>Levent Özyürük/Levent Peynirci</t>
  </si>
  <si>
    <t>CAPRICORN</t>
  </si>
  <si>
    <t>FIRST 45f5</t>
  </si>
  <si>
    <t>Erdoğan Soysal/A. Nail Baktır</t>
  </si>
  <si>
    <t>DRAGUT</t>
  </si>
  <si>
    <t>A 35</t>
  </si>
  <si>
    <t>Mehmet İnal/M. Yaşar Yücel</t>
  </si>
  <si>
    <t>EKER YAYIK AYRAN</t>
  </si>
  <si>
    <t>N. Ahmet Eker/Gülboy Güryel</t>
  </si>
  <si>
    <t>FORD OTOSAN -TURGUT REIS</t>
  </si>
  <si>
    <t>TAYK/S. Koru Sarıkaya</t>
  </si>
  <si>
    <t>GBR186N</t>
  </si>
  <si>
    <t>TRIK KEYFIM 3,5</t>
  </si>
  <si>
    <t>Selim Yazıcı</t>
  </si>
  <si>
    <t>ALVIMEDICA</t>
  </si>
  <si>
    <t>ILC 30 J&amp;V</t>
  </si>
  <si>
    <t>Cem Bozkurt/Mert Gürpınar</t>
  </si>
  <si>
    <t>SHAK SHUKA - GTT LOGISTICS</t>
  </si>
  <si>
    <t>Hasan Utku Çetiner</t>
  </si>
  <si>
    <t>GUNES SIGORTA - FALCON</t>
  </si>
  <si>
    <t>Deniz Yılmaz</t>
  </si>
  <si>
    <t>TÜPRAS ALIZE</t>
  </si>
  <si>
    <t>Sinan Sümer/Doğukan Kandemir</t>
  </si>
  <si>
    <t>SAHIBINDEN.COM FLAMENCO</t>
  </si>
  <si>
    <t>ELAN 340</t>
  </si>
  <si>
    <t>Serdar Öner/H. Özay Çağımnı</t>
  </si>
  <si>
    <t>CORBY 29</t>
  </si>
  <si>
    <t>HEDEF YELKEN</t>
  </si>
  <si>
    <t>HEDEF YELKEN/Efe Regay</t>
  </si>
  <si>
    <t>ALFASAIL PETEK</t>
  </si>
  <si>
    <t>Cevat Satır/M. Şahin Akın</t>
  </si>
  <si>
    <t>EFES ALIZE</t>
  </si>
  <si>
    <t>MAT 10 MK2</t>
  </si>
  <si>
    <t>Sinan Sümer/Kaan Darnel</t>
  </si>
  <si>
    <t>JALAPENO</t>
  </si>
  <si>
    <t>J 35</t>
  </si>
  <si>
    <t>Jozi Zalma/Erdoğan Çekicer</t>
  </si>
  <si>
    <t>FB SPOR KULÜBÜ/M. Eren Özdal</t>
  </si>
  <si>
    <t>MINX HEDEF YELKEN</t>
  </si>
  <si>
    <t>BAVARIA 38</t>
  </si>
  <si>
    <t>Hedef Yelken/Efe Regay</t>
  </si>
  <si>
    <t>ELAN 310</t>
  </si>
  <si>
    <t>Barış Ersemiz</t>
  </si>
  <si>
    <t>ZENITH POSEIDON 2</t>
  </si>
  <si>
    <t>BENETEAU 25</t>
  </si>
  <si>
    <t>K. Berk Otuç/Fatih Akcan</t>
  </si>
  <si>
    <t>TAYK/Görkem Kara</t>
  </si>
  <si>
    <t>BEKO BANDIDO</t>
  </si>
  <si>
    <t>G 28</t>
  </si>
  <si>
    <t>Sinan Sümer/Hüseyin Akça</t>
  </si>
  <si>
    <t>BOOTES</t>
  </si>
  <si>
    <t>Bülent Sandal/Ö. Gürhan Karahan</t>
  </si>
  <si>
    <t>JUMBO</t>
  </si>
  <si>
    <t>J 80</t>
  </si>
  <si>
    <t>Şükrü Uzuner</t>
  </si>
  <si>
    <t>MC DONALDS ZIG ZAG</t>
  </si>
  <si>
    <t>Sinan Sümer/Berk Gürpınar</t>
  </si>
  <si>
    <t>AKFEN LADY ANTIOCHE</t>
  </si>
  <si>
    <t>DUFOUR 30</t>
  </si>
  <si>
    <t>40 PLUS SAILING/M. Akın Telatar</t>
  </si>
  <si>
    <t>*VENUS</t>
  </si>
  <si>
    <t>Ertan Özçevik</t>
  </si>
  <si>
    <t>ABANK CENOA</t>
  </si>
  <si>
    <t>AZUREE 33</t>
  </si>
  <si>
    <t>Cenoa Sailing/Çağdaş Artu</t>
  </si>
  <si>
    <t>ARCHIMEDES</t>
  </si>
  <si>
    <t>JEANNEAU</t>
  </si>
  <si>
    <t>Emre Kuzlu</t>
  </si>
  <si>
    <t>TAYK / ALVIMEDICA CUP' IŞALIM MI?</t>
  </si>
  <si>
    <t xml:space="preserve">IRC I - IRC II </t>
  </si>
  <si>
    <t xml:space="preserve">IRC III - IRC IV </t>
  </si>
  <si>
    <t>Düz.Süre</t>
  </si>
  <si>
    <t>14 EYLÜL 2014</t>
  </si>
  <si>
    <t>FARRFARA EKIBI/Erhan Uzun</t>
  </si>
  <si>
    <t>FENERBAHÇE SPOR KULÜBÜ/Oğuz Ayan</t>
  </si>
  <si>
    <t>F35 EXPRESS HEDEF YELKEN ERGO</t>
  </si>
  <si>
    <t>Vedat Tezman/HEDEF YELKEN/Yiğit Eroğlu</t>
  </si>
  <si>
    <t>Aydın Yurdum/Erhan Karaca</t>
  </si>
  <si>
    <t>FENERBAHCE 4 BOĞAZİÇİ ÜNİVERSİTESİ.</t>
  </si>
  <si>
    <t>EVIDEA SELAN</t>
  </si>
  <si>
    <t>CUSHMAN&amp;WAKEFIELD/KARAMRSL BEY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</si>
  <si>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</si>
  <si>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</si>
  <si>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</si>
  <si>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</si>
  <si>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</si>
  <si>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</si>
  <si>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</si>
  <si>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</si>
  <si>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</si>
  <si>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</si>
  <si>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</si>
  <si>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</si>
  <si>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</si>
  <si>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</si>
  <si>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</si>
  <si>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</si>
  <si>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DNC</t>
  </si>
  <si>
    <t xml:space="preserve"> </t>
  </si>
  <si>
    <t>YARIŞ 3 - 14 EYLÜL 2014 GEÇİCİ SONUÇLAR</t>
  </si>
  <si>
    <t>14 EYLÜL 2014, Saat: 17:25</t>
  </si>
  <si>
    <t>14 EYLÜL 2014, Saat: 17:30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</si>
</sst>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:mm"/>
    <numFmt numFmtId="173" formatCode="0.0000"/>
    <numFmt numFmtId="174" formatCode="0.0"/>
    <numFmt numFmtId="175" formatCode="0.000"/>
    <numFmt numFmtId="176" formatCode="[$-41F]d\ mmmm\ yyyy;@"/>
    <numFmt numFmtId="177" formatCode="#,##0.000_ ;\-#,##0.000\ "/>
  </numFmts>
  <fonts count="35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sz val="8"/>
      <name val="Arial"/>
      <family val="2"/>
    </font>
    <font>
      <b/>
      <sz val="10"/>
      <color indexed="8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1" fillId="0" borderId="2" applyNumberFormat="0" applyFill="0" applyAlignment="0" applyProtection="0"/>
    <xf numFmtId="0" fontId="27" fillId="0" borderId="3" applyNumberFormat="0" applyFill="0" applyAlignment="0" applyProtection="0"/>
    <xf numFmtId="0" fontId="32" fillId="0" borderId="4" applyNumberFormat="0" applyFill="0" applyAlignment="0" applyProtection="0"/>
    <xf numFmtId="0" fontId="28" fillId="0" borderId="4" applyNumberFormat="0" applyFill="0" applyAlignment="0" applyProtection="0"/>
    <xf numFmtId="0" fontId="33" fillId="0" borderId="5" applyNumberFormat="0" applyFill="0" applyAlignment="0" applyProtection="0"/>
    <xf numFmtId="0" fontId="2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9" borderId="7" applyNumberFormat="0" applyAlignment="0" applyProtection="0"/>
    <xf numFmtId="0" fontId="17" fillId="10" borderId="7" applyNumberFormat="0" applyAlignment="0" applyProtection="0"/>
    <xf numFmtId="0" fontId="16" fillId="12" borderId="8" applyNumberFormat="0" applyAlignment="0" applyProtection="0"/>
    <xf numFmtId="0" fontId="16" fillId="2" borderId="8" applyNumberFormat="0" applyAlignment="0" applyProtection="0"/>
    <xf numFmtId="0" fontId="18" fillId="19" borderId="8" applyNumberFormat="0" applyAlignment="0" applyProtection="0"/>
    <xf numFmtId="0" fontId="18" fillId="1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" fillId="0" borderId="0">
      <alignment/>
      <protection/>
    </xf>
    <xf numFmtId="0" fontId="0" fillId="6" borderId="10" applyNumberFormat="0" applyFont="0" applyAlignment="0" applyProtection="0"/>
    <xf numFmtId="0" fontId="3" fillId="6" borderId="10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3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19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7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19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7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1" fontId="7" fillId="0" borderId="18" xfId="0" applyNumberFormat="1" applyFont="1" applyBorder="1" applyAlignment="1" applyProtection="1">
      <alignment horizontal="center"/>
      <protection locked="0"/>
    </xf>
    <xf numFmtId="21" fontId="7" fillId="0" borderId="18" xfId="0" applyNumberFormat="1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1" fontId="0" fillId="0" borderId="18" xfId="0" applyNumberForma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6" fillId="0" borderId="17" xfId="81" applyFont="1" applyFill="1" applyBorder="1" applyAlignment="1">
      <alignment horizontal="center"/>
      <protection/>
    </xf>
    <xf numFmtId="0" fontId="6" fillId="0" borderId="20" xfId="81" applyFont="1" applyFill="1" applyBorder="1" applyAlignment="1">
      <alignment horizontal="center"/>
      <protection/>
    </xf>
    <xf numFmtId="0" fontId="6" fillId="0" borderId="18" xfId="81" applyFont="1" applyFill="1" applyBorder="1" applyAlignment="1">
      <alignment horizontal="center"/>
      <protection/>
    </xf>
    <xf numFmtId="0" fontId="6" fillId="0" borderId="17" xfId="81" applyFont="1" applyBorder="1" applyAlignment="1">
      <alignment horizontal="center"/>
      <protection/>
    </xf>
    <xf numFmtId="0" fontId="6" fillId="0" borderId="13" xfId="81" applyFont="1" applyBorder="1" applyAlignment="1">
      <alignment horizontal="center"/>
      <protection/>
    </xf>
    <xf numFmtId="0" fontId="6" fillId="0" borderId="18" xfId="81" applyFont="1" applyBorder="1" applyAlignment="1">
      <alignment horizontal="center"/>
      <protection/>
    </xf>
    <xf numFmtId="0" fontId="6" fillId="0" borderId="15" xfId="81" applyFont="1" applyFill="1" applyBorder="1" applyAlignment="1">
      <alignment horizontal="center"/>
      <protection/>
    </xf>
    <xf numFmtId="0" fontId="6" fillId="0" borderId="13" xfId="81" applyFont="1" applyFill="1" applyBorder="1" applyAlignment="1">
      <alignment horizontal="center"/>
      <protection/>
    </xf>
    <xf numFmtId="0" fontId="6" fillId="0" borderId="15" xfId="81" applyFont="1" applyBorder="1" applyAlignment="1">
      <alignment horizontal="center"/>
      <protection/>
    </xf>
    <xf numFmtId="175" fontId="8" fillId="0" borderId="17" xfId="81" applyNumberFormat="1" applyFont="1" applyFill="1" applyBorder="1" applyAlignment="1">
      <alignment horizontal="center"/>
      <protection/>
    </xf>
    <xf numFmtId="175" fontId="8" fillId="0" borderId="18" xfId="81" applyNumberFormat="1" applyFont="1" applyFill="1" applyBorder="1" applyAlignment="1">
      <alignment horizontal="center"/>
      <protection/>
    </xf>
    <xf numFmtId="175" fontId="8" fillId="0" borderId="18" xfId="81" applyNumberFormat="1" applyFont="1" applyBorder="1" applyAlignment="1">
      <alignment horizontal="center"/>
      <protection/>
    </xf>
    <xf numFmtId="0" fontId="6" fillId="0" borderId="0" xfId="81" applyFont="1" applyFill="1" applyBorder="1" applyAlignment="1">
      <alignment horizontal="center"/>
      <protection/>
    </xf>
    <xf numFmtId="0" fontId="6" fillId="0" borderId="0" xfId="81" applyFont="1" applyBorder="1" applyAlignment="1">
      <alignment horizontal="center"/>
      <protection/>
    </xf>
    <xf numFmtId="0" fontId="6" fillId="0" borderId="14" xfId="81" applyFont="1" applyFill="1" applyBorder="1" applyAlignment="1">
      <alignment horizontal="center"/>
      <protection/>
    </xf>
    <xf numFmtId="0" fontId="6" fillId="0" borderId="19" xfId="81" applyFont="1" applyBorder="1" applyAlignment="1">
      <alignment horizontal="center"/>
      <protection/>
    </xf>
    <xf numFmtId="0" fontId="6" fillId="0" borderId="19" xfId="81" applyFont="1" applyFill="1" applyBorder="1" applyAlignment="1">
      <alignment horizontal="center"/>
      <protection/>
    </xf>
    <xf numFmtId="175" fontId="8" fillId="0" borderId="17" xfId="81" applyNumberFormat="1" applyFont="1" applyBorder="1" applyAlignment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 applyProtection="1">
      <alignment horizontal="center"/>
      <protection/>
    </xf>
    <xf numFmtId="175" fontId="3" fillId="0" borderId="0" xfId="0" applyNumberFormat="1" applyFont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75" fontId="8" fillId="0" borderId="15" xfId="81" applyNumberFormat="1" applyFont="1" applyBorder="1" applyAlignment="1">
      <alignment horizontal="center"/>
      <protection/>
    </xf>
    <xf numFmtId="175" fontId="5" fillId="0" borderId="19" xfId="0" applyNumberFormat="1" applyFont="1" applyBorder="1" applyAlignment="1">
      <alignment horizontal="center" vertical="top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174" fontId="8" fillId="0" borderId="18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5" fontId="6" fillId="0" borderId="13" xfId="0" applyNumberFormat="1" applyFont="1" applyBorder="1" applyAlignment="1">
      <alignment horizontal="center" vertical="center"/>
    </xf>
    <xf numFmtId="175" fontId="6" fillId="0" borderId="17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 vertical="center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t" xfId="82"/>
    <cellStyle name="Not 2" xfId="83"/>
    <cellStyle name="Nötr" xfId="84"/>
    <cellStyle name="Nötr 2" xfId="85"/>
    <cellStyle name="Currency" xfId="86"/>
    <cellStyle name="Currency [0]" xfId="87"/>
    <cellStyle name="Toplam" xfId="88"/>
    <cellStyle name="Toplam 2" xfId="89"/>
    <cellStyle name="Uyarı Metni" xfId="90"/>
    <cellStyle name="Uyarı Metni 2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59055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59055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59055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2000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2000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2000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59055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59055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59055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19" name="Text 39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20" name="Text 78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21" name="Text 117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2" name="Text 118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3" name="Text 119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27" name="Text 123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29" name="Text 39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30" name="Text 78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31" name="Text 117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32" name="Text 118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33" name="Text 119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34" name="Text 120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35" name="Text 121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36" name="Text 122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28575</xdr:colOff>
      <xdr:row>29</xdr:row>
      <xdr:rowOff>0</xdr:rowOff>
    </xdr:to>
    <xdr:sp>
      <xdr:nvSpPr>
        <xdr:cNvPr id="37" name="Text 123"/>
        <xdr:cNvSpPr txBox="1">
          <a:spLocks noChangeArrowheads="1"/>
        </xdr:cNvSpPr>
      </xdr:nvSpPr>
      <xdr:spPr>
        <a:xfrm>
          <a:off x="10477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352425</xdr:colOff>
      <xdr:row>29</xdr:row>
      <xdr:rowOff>0</xdr:rowOff>
    </xdr:to>
    <xdr:sp>
      <xdr:nvSpPr>
        <xdr:cNvPr id="40" name="Text Box 12"/>
        <xdr:cNvSpPr txBox="1">
          <a:spLocks noChangeArrowheads="1"/>
        </xdr:cNvSpPr>
      </xdr:nvSpPr>
      <xdr:spPr>
        <a:xfrm>
          <a:off x="590550" y="54768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590550" y="5476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28575</xdr:colOff>
      <xdr:row>22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28575</xdr:colOff>
      <xdr:row>22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28575</xdr:colOff>
      <xdr:row>22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19" name="Text 39"/>
        <xdr:cNvSpPr txBox="1">
          <a:spLocks noChangeArrowheads="1"/>
        </xdr:cNvSpPr>
      </xdr:nvSpPr>
      <xdr:spPr>
        <a:xfrm>
          <a:off x="9239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0" name="Text 78"/>
        <xdr:cNvSpPr txBox="1">
          <a:spLocks noChangeArrowheads="1"/>
        </xdr:cNvSpPr>
      </xdr:nvSpPr>
      <xdr:spPr>
        <a:xfrm>
          <a:off x="9239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1" name="Text 117"/>
        <xdr:cNvSpPr txBox="1">
          <a:spLocks noChangeArrowheads="1"/>
        </xdr:cNvSpPr>
      </xdr:nvSpPr>
      <xdr:spPr>
        <a:xfrm>
          <a:off x="9239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22" name="Text 118"/>
        <xdr:cNvSpPr txBox="1">
          <a:spLocks noChangeArrowheads="1"/>
        </xdr:cNvSpPr>
      </xdr:nvSpPr>
      <xdr:spPr>
        <a:xfrm>
          <a:off x="3905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23" name="Text 119"/>
        <xdr:cNvSpPr txBox="1">
          <a:spLocks noChangeArrowheads="1"/>
        </xdr:cNvSpPr>
      </xdr:nvSpPr>
      <xdr:spPr>
        <a:xfrm>
          <a:off x="3905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3905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9239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9239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>
      <xdr:nvSpPr>
        <xdr:cNvPr id="27" name="Text 123"/>
        <xdr:cNvSpPr txBox="1">
          <a:spLocks noChangeArrowheads="1"/>
        </xdr:cNvSpPr>
      </xdr:nvSpPr>
      <xdr:spPr>
        <a:xfrm>
          <a:off x="923925" y="3552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28" name="Text 39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29" name="Text 78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30" name="Text 117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1" name="Text 118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2" name="Text 119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3" name="Text 120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34" name="Text 121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35" name="Text 122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36" name="Text 123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38" name="Text 78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39" name="Text 117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40" name="Text 118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41" name="Text 119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42" name="Text 120"/>
        <xdr:cNvSpPr txBox="1">
          <a:spLocks noChangeArrowheads="1"/>
        </xdr:cNvSpPr>
      </xdr:nvSpPr>
      <xdr:spPr>
        <a:xfrm>
          <a:off x="3905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43" name="Text 121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44" name="Text 122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>
      <xdr:nvSpPr>
        <xdr:cNvPr id="45" name="Text 123"/>
        <xdr:cNvSpPr txBox="1">
          <a:spLocks noChangeArrowheads="1"/>
        </xdr:cNvSpPr>
      </xdr:nvSpPr>
      <xdr:spPr>
        <a:xfrm>
          <a:off x="923925" y="4124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C40">
      <selection activeCell="M2" sqref="M2"/>
    </sheetView>
  </sheetViews>
  <sheetFormatPr defaultColWidth="9.140625" defaultRowHeight="12.75"/>
  <cols>
    <col min="1" max="1" width="3.00390625" style="0" customWidth="1"/>
    <col min="2" max="2" width="5.8515625" style="0" customWidth="1"/>
    <col min="3" max="3" width="6.8515625" style="0" customWidth="1"/>
    <col min="4" max="4" width="29.57421875" style="0" customWidth="1"/>
    <col min="5" max="5" width="10.28125" style="0" customWidth="1"/>
    <col min="6" max="6" width="29.57421875" style="0" customWidth="1"/>
    <col min="7" max="7" width="7.57421875" style="0" customWidth="1"/>
    <col min="8" max="8" width="7.7109375" style="0" customWidth="1"/>
    <col min="9" max="9" width="5.57421875" style="0" customWidth="1"/>
    <col min="10" max="10" width="5.28125" style="73" customWidth="1"/>
    <col min="11" max="11" width="6.8515625" style="0" customWidth="1"/>
    <col min="12" max="12" width="3.7109375" style="0" customWidth="1"/>
    <col min="13" max="13" width="3.8515625" style="0" customWidth="1"/>
    <col min="14" max="14" width="7.140625" style="0" customWidth="1"/>
    <col min="15" max="15" width="3.7109375" style="0" customWidth="1"/>
    <col min="16" max="16" width="3.57421875" style="0" customWidth="1"/>
    <col min="17" max="17" width="5.57421875" style="0" customWidth="1"/>
  </cols>
  <sheetData>
    <row r="1" spans="2:15" ht="15">
      <c r="B1" s="1"/>
      <c r="C1" s="1"/>
      <c r="D1" s="1"/>
      <c r="E1" s="2"/>
      <c r="F1" s="1"/>
      <c r="G1" s="2" t="s">
        <v>153</v>
      </c>
      <c r="I1" s="1"/>
      <c r="J1" s="7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 t="s">
        <v>184</v>
      </c>
      <c r="I2" s="1"/>
      <c r="J2" s="71"/>
      <c r="K2" s="1"/>
      <c r="L2" s="1"/>
      <c r="M2" s="1"/>
      <c r="N2" s="1"/>
      <c r="O2" s="1"/>
    </row>
    <row r="3" spans="1:15" ht="18.75" customHeight="1">
      <c r="A3" s="5" t="s">
        <v>35</v>
      </c>
      <c r="C3" s="6"/>
      <c r="D3" s="6"/>
      <c r="E3" s="6"/>
      <c r="F3" s="6"/>
      <c r="G3" s="7"/>
      <c r="H3" s="7" t="s">
        <v>0</v>
      </c>
      <c r="I3" s="8">
        <v>0.5694444444444444</v>
      </c>
      <c r="J3" s="72"/>
      <c r="K3" s="10"/>
      <c r="L3" s="6"/>
      <c r="M3" s="10"/>
      <c r="N3" s="10"/>
      <c r="O3" s="6"/>
    </row>
    <row r="4" spans="2:17" ht="12.75">
      <c r="B4" s="11" t="s">
        <v>32</v>
      </c>
      <c r="C4" s="11" t="s">
        <v>1</v>
      </c>
      <c r="D4" s="80" t="s">
        <v>2</v>
      </c>
      <c r="E4" s="82" t="s">
        <v>3</v>
      </c>
      <c r="F4" s="82" t="s">
        <v>4</v>
      </c>
      <c r="G4" s="12" t="s">
        <v>5</v>
      </c>
      <c r="H4" s="13" t="s">
        <v>6</v>
      </c>
      <c r="I4" s="14" t="s">
        <v>6</v>
      </c>
      <c r="J4" s="84" t="s">
        <v>7</v>
      </c>
      <c r="K4" s="15" t="s">
        <v>8</v>
      </c>
      <c r="L4" s="16"/>
      <c r="M4" s="17"/>
      <c r="N4" s="15" t="s">
        <v>9</v>
      </c>
      <c r="O4" s="16"/>
      <c r="P4" s="17"/>
      <c r="Q4" s="48" t="s">
        <v>33</v>
      </c>
    </row>
    <row r="5" spans="2:17" ht="12.75">
      <c r="B5" s="18" t="s">
        <v>10</v>
      </c>
      <c r="C5" s="18" t="s">
        <v>10</v>
      </c>
      <c r="D5" s="81"/>
      <c r="E5" s="83"/>
      <c r="F5" s="83"/>
      <c r="G5" s="19" t="s">
        <v>11</v>
      </c>
      <c r="H5" s="19" t="s">
        <v>12</v>
      </c>
      <c r="I5" s="20" t="s">
        <v>12</v>
      </c>
      <c r="J5" s="85"/>
      <c r="K5" s="21" t="s">
        <v>156</v>
      </c>
      <c r="L5" s="21" t="s">
        <v>13</v>
      </c>
      <c r="M5" s="22" t="s">
        <v>14</v>
      </c>
      <c r="N5" s="21" t="s">
        <v>156</v>
      </c>
      <c r="O5" s="21" t="s">
        <v>13</v>
      </c>
      <c r="P5" s="22" t="s">
        <v>14</v>
      </c>
      <c r="Q5" s="49" t="s">
        <v>34</v>
      </c>
    </row>
    <row r="6" spans="2:17" ht="15" customHeight="1">
      <c r="B6" s="78" t="s">
        <v>175</v>
      </c>
      <c r="C6" s="51">
        <v>364</v>
      </c>
      <c r="D6" s="52" t="s">
        <v>55</v>
      </c>
      <c r="E6" s="51" t="s">
        <v>18</v>
      </c>
      <c r="F6" s="53" t="s">
        <v>159</v>
      </c>
      <c r="G6" s="23">
        <v>0.6167939814814815</v>
      </c>
      <c r="H6" s="24">
        <f aca="true" t="shared" si="0" ref="H6:H18">IF(G6&gt;I$3,G6-I$3,G6+24-I$3)</f>
        <v>0.04734953703703704</v>
      </c>
      <c r="I6" s="25">
        <f aca="true" t="shared" si="1" ref="I6:I18">HOUR(H6)*60*60+MINUTE(H6)*60+SECOND(H6)</f>
        <v>4091</v>
      </c>
      <c r="J6" s="60">
        <v>1.11</v>
      </c>
      <c r="K6" s="25">
        <f aca="true" t="shared" si="2" ref="K6:K18">I6*J6</f>
        <v>4541.01</v>
      </c>
      <c r="L6" s="26">
        <f aca="true" t="shared" si="3" ref="L6:M11">RANK(K6,K$6:K$21,1)</f>
        <v>1</v>
      </c>
      <c r="M6" s="26">
        <f t="shared" si="3"/>
        <v>1</v>
      </c>
      <c r="N6" s="25">
        <f aca="true" t="shared" si="4" ref="N6:N18">I6*J6</f>
        <v>4541.01</v>
      </c>
      <c r="O6" s="26">
        <f aca="true" t="shared" si="5" ref="O6:P11">RANK(N6,N$6:N$21,1)</f>
        <v>1</v>
      </c>
      <c r="P6" s="26">
        <f t="shared" si="5"/>
        <v>1</v>
      </c>
      <c r="Q6" s="50">
        <f aca="true" t="shared" si="6" ref="Q6:Q21">P6*1</f>
        <v>1</v>
      </c>
    </row>
    <row r="7" spans="2:17" ht="15" customHeight="1">
      <c r="B7" s="78" t="s">
        <v>173</v>
      </c>
      <c r="C7" s="53">
        <v>1245</v>
      </c>
      <c r="D7" s="53" t="s">
        <v>51</v>
      </c>
      <c r="E7" s="54" t="s">
        <v>52</v>
      </c>
      <c r="F7" s="55" t="s">
        <v>53</v>
      </c>
      <c r="G7" s="23">
        <v>0.6159953703703703</v>
      </c>
      <c r="H7" s="24">
        <f t="shared" si="0"/>
        <v>0.04655092592592591</v>
      </c>
      <c r="I7" s="25">
        <f t="shared" si="1"/>
        <v>4022</v>
      </c>
      <c r="J7" s="60">
        <v>1.136</v>
      </c>
      <c r="K7" s="25">
        <f t="shared" si="2"/>
        <v>4568.991999999999</v>
      </c>
      <c r="L7" s="26">
        <f t="shared" si="3"/>
        <v>2</v>
      </c>
      <c r="M7" s="26">
        <f t="shared" si="3"/>
        <v>2</v>
      </c>
      <c r="N7" s="25">
        <f t="shared" si="4"/>
        <v>4568.991999999999</v>
      </c>
      <c r="O7" s="26">
        <f t="shared" si="5"/>
        <v>2</v>
      </c>
      <c r="P7" s="26">
        <f t="shared" si="5"/>
        <v>2</v>
      </c>
      <c r="Q7" s="50">
        <f t="shared" si="6"/>
        <v>2</v>
      </c>
    </row>
    <row r="8" spans="2:17" ht="15" customHeight="1">
      <c r="B8" s="78" t="s">
        <v>176</v>
      </c>
      <c r="C8" s="51">
        <v>441</v>
      </c>
      <c r="D8" s="53" t="s">
        <v>56</v>
      </c>
      <c r="E8" s="51" t="s">
        <v>57</v>
      </c>
      <c r="F8" s="58" t="s">
        <v>58</v>
      </c>
      <c r="G8" s="23">
        <v>0.6182407407407408</v>
      </c>
      <c r="H8" s="24">
        <f t="shared" si="0"/>
        <v>0.04879629629629634</v>
      </c>
      <c r="I8" s="25">
        <f t="shared" si="1"/>
        <v>4216</v>
      </c>
      <c r="J8" s="60">
        <v>1.101</v>
      </c>
      <c r="K8" s="25">
        <f t="shared" si="2"/>
        <v>4641.816</v>
      </c>
      <c r="L8" s="26">
        <f t="shared" si="3"/>
        <v>3</v>
      </c>
      <c r="M8" s="26">
        <f t="shared" si="3"/>
        <v>3</v>
      </c>
      <c r="N8" s="25">
        <f t="shared" si="4"/>
        <v>4641.816</v>
      </c>
      <c r="O8" s="26">
        <f t="shared" si="5"/>
        <v>3</v>
      </c>
      <c r="P8" s="26">
        <f t="shared" si="5"/>
        <v>3</v>
      </c>
      <c r="Q8" s="50">
        <f t="shared" si="6"/>
        <v>3</v>
      </c>
    </row>
    <row r="9" spans="2:17" ht="15" customHeight="1">
      <c r="B9" s="78" t="s">
        <v>181</v>
      </c>
      <c r="C9" s="51">
        <v>518</v>
      </c>
      <c r="D9" s="52" t="s">
        <v>70</v>
      </c>
      <c r="E9" s="56" t="s">
        <v>60</v>
      </c>
      <c r="F9" s="56" t="s">
        <v>162</v>
      </c>
      <c r="G9" s="23">
        <v>0.6198148148148148</v>
      </c>
      <c r="H9" s="24">
        <f t="shared" si="0"/>
        <v>0.0503703703703704</v>
      </c>
      <c r="I9" s="25">
        <f t="shared" si="1"/>
        <v>4352</v>
      </c>
      <c r="J9" s="60">
        <v>1.073</v>
      </c>
      <c r="K9" s="25">
        <f t="shared" si="2"/>
        <v>4669.696</v>
      </c>
      <c r="L9" s="26">
        <f t="shared" si="3"/>
        <v>4</v>
      </c>
      <c r="M9" s="26">
        <f t="shared" si="3"/>
        <v>4</v>
      </c>
      <c r="N9" s="25">
        <f t="shared" si="4"/>
        <v>4669.696</v>
      </c>
      <c r="O9" s="26">
        <f t="shared" si="5"/>
        <v>4</v>
      </c>
      <c r="P9" s="26">
        <f t="shared" si="5"/>
        <v>4</v>
      </c>
      <c r="Q9" s="50">
        <f t="shared" si="6"/>
        <v>4</v>
      </c>
    </row>
    <row r="10" spans="2:17" ht="15" customHeight="1">
      <c r="B10" s="78" t="s">
        <v>172</v>
      </c>
      <c r="C10" s="51">
        <v>480</v>
      </c>
      <c r="D10" s="53" t="s">
        <v>30</v>
      </c>
      <c r="E10" s="51" t="s">
        <v>15</v>
      </c>
      <c r="F10" s="53" t="s">
        <v>50</v>
      </c>
      <c r="G10" s="23">
        <v>0.6166087962962963</v>
      </c>
      <c r="H10" s="24">
        <f t="shared" si="0"/>
        <v>0.04716435185185186</v>
      </c>
      <c r="I10" s="25">
        <f t="shared" si="1"/>
        <v>4075</v>
      </c>
      <c r="J10" s="60">
        <v>1.159</v>
      </c>
      <c r="K10" s="25">
        <f t="shared" si="2"/>
        <v>4722.925</v>
      </c>
      <c r="L10" s="26">
        <f t="shared" si="3"/>
        <v>5</v>
      </c>
      <c r="M10" s="26">
        <f t="shared" si="3"/>
        <v>5</v>
      </c>
      <c r="N10" s="25">
        <f t="shared" si="4"/>
        <v>4722.925</v>
      </c>
      <c r="O10" s="26">
        <f t="shared" si="5"/>
        <v>5</v>
      </c>
      <c r="P10" s="26">
        <f t="shared" si="5"/>
        <v>5</v>
      </c>
      <c r="Q10" s="50">
        <f t="shared" si="6"/>
        <v>5</v>
      </c>
    </row>
    <row r="11" spans="2:17" ht="15" customHeight="1">
      <c r="B11" s="78" t="s">
        <v>169</v>
      </c>
      <c r="C11" s="51">
        <v>7400</v>
      </c>
      <c r="D11" s="53" t="s">
        <v>44</v>
      </c>
      <c r="E11" s="53" t="s">
        <v>15</v>
      </c>
      <c r="F11" s="57" t="s">
        <v>45</v>
      </c>
      <c r="G11" s="23">
        <v>0.6166898148148149</v>
      </c>
      <c r="H11" s="24">
        <f t="shared" si="0"/>
        <v>0.047245370370370465</v>
      </c>
      <c r="I11" s="25">
        <f t="shared" si="1"/>
        <v>4082</v>
      </c>
      <c r="J11" s="60">
        <v>1.165</v>
      </c>
      <c r="K11" s="25">
        <f t="shared" si="2"/>
        <v>4755.53</v>
      </c>
      <c r="L11" s="26">
        <f t="shared" si="3"/>
        <v>6</v>
      </c>
      <c r="M11" s="26">
        <f t="shared" si="3"/>
        <v>6</v>
      </c>
      <c r="N11" s="25">
        <f t="shared" si="4"/>
        <v>4755.53</v>
      </c>
      <c r="O11" s="26">
        <f t="shared" si="5"/>
        <v>6</v>
      </c>
      <c r="P11" s="26">
        <f t="shared" si="5"/>
        <v>6</v>
      </c>
      <c r="Q11" s="50">
        <f t="shared" si="6"/>
        <v>6</v>
      </c>
    </row>
    <row r="12" spans="2:17" ht="15" customHeight="1">
      <c r="B12" s="78" t="s">
        <v>171</v>
      </c>
      <c r="C12" s="51">
        <v>532</v>
      </c>
      <c r="D12" s="53" t="s">
        <v>48</v>
      </c>
      <c r="E12" s="57" t="s">
        <v>15</v>
      </c>
      <c r="F12" s="53" t="s">
        <v>49</v>
      </c>
      <c r="G12" s="23">
        <v>0.6171875</v>
      </c>
      <c r="H12" s="24">
        <f t="shared" si="0"/>
        <v>0.04774305555555558</v>
      </c>
      <c r="I12" s="25">
        <f t="shared" si="1"/>
        <v>4125</v>
      </c>
      <c r="J12" s="60">
        <v>1.16</v>
      </c>
      <c r="K12" s="25">
        <f t="shared" si="2"/>
        <v>4785</v>
      </c>
      <c r="L12" s="26">
        <f>RANK(K12,K$6:K$21,1)</f>
        <v>7</v>
      </c>
      <c r="M12" s="26">
        <v>7.5</v>
      </c>
      <c r="N12" s="25">
        <f t="shared" si="4"/>
        <v>4785</v>
      </c>
      <c r="O12" s="26">
        <f>RANK(N12,N$6:N$21,1)</f>
        <v>7</v>
      </c>
      <c r="P12" s="26">
        <v>7.5</v>
      </c>
      <c r="Q12" s="79">
        <f t="shared" si="6"/>
        <v>7.5</v>
      </c>
    </row>
    <row r="13" spans="2:17" ht="15" customHeight="1">
      <c r="B13" s="78" t="s">
        <v>167</v>
      </c>
      <c r="C13" s="51" t="s">
        <v>28</v>
      </c>
      <c r="D13" s="52" t="s">
        <v>29</v>
      </c>
      <c r="E13" s="56" t="s">
        <v>15</v>
      </c>
      <c r="F13" s="54" t="s">
        <v>158</v>
      </c>
      <c r="G13" s="23">
        <v>0.6169444444444444</v>
      </c>
      <c r="H13" s="24">
        <f t="shared" si="0"/>
        <v>0.04749999999999999</v>
      </c>
      <c r="I13" s="25">
        <f t="shared" si="1"/>
        <v>4104</v>
      </c>
      <c r="J13" s="60">
        <v>1.166</v>
      </c>
      <c r="K13" s="25">
        <f t="shared" si="2"/>
        <v>4785.264</v>
      </c>
      <c r="L13" s="26">
        <v>7</v>
      </c>
      <c r="M13" s="26">
        <v>7.5</v>
      </c>
      <c r="N13" s="25">
        <f t="shared" si="4"/>
        <v>4785.264</v>
      </c>
      <c r="O13" s="26">
        <v>7</v>
      </c>
      <c r="P13" s="26">
        <v>7.5</v>
      </c>
      <c r="Q13" s="79">
        <f t="shared" si="6"/>
        <v>7.5</v>
      </c>
    </row>
    <row r="14" spans="2:17" ht="15" customHeight="1">
      <c r="B14" s="78" t="s">
        <v>174</v>
      </c>
      <c r="C14" s="51">
        <v>1807</v>
      </c>
      <c r="D14" s="53" t="s">
        <v>16</v>
      </c>
      <c r="E14" s="54" t="s">
        <v>17</v>
      </c>
      <c r="F14" s="56" t="s">
        <v>54</v>
      </c>
      <c r="G14" s="23">
        <v>0.6186574074074074</v>
      </c>
      <c r="H14" s="24">
        <f t="shared" si="0"/>
        <v>0.04921296296296296</v>
      </c>
      <c r="I14" s="25">
        <f t="shared" si="1"/>
        <v>4252</v>
      </c>
      <c r="J14" s="60">
        <v>1.134</v>
      </c>
      <c r="K14" s="25">
        <f t="shared" si="2"/>
        <v>4821.767999999999</v>
      </c>
      <c r="L14" s="26">
        <f aca="true" t="shared" si="7" ref="L14:M18">RANK(K14,K$6:K$21,1)</f>
        <v>9</v>
      </c>
      <c r="M14" s="26">
        <f t="shared" si="7"/>
        <v>9</v>
      </c>
      <c r="N14" s="25">
        <f t="shared" si="4"/>
        <v>4821.767999999999</v>
      </c>
      <c r="O14" s="26">
        <f aca="true" t="shared" si="8" ref="O14:P18">RANK(N14,N$6:N$21,1)</f>
        <v>9</v>
      </c>
      <c r="P14" s="26">
        <f t="shared" si="8"/>
        <v>9</v>
      </c>
      <c r="Q14" s="50">
        <f t="shared" si="6"/>
        <v>9</v>
      </c>
    </row>
    <row r="15" spans="2:17" ht="15" customHeight="1">
      <c r="B15" s="78" t="s">
        <v>178</v>
      </c>
      <c r="C15" s="51">
        <v>1358</v>
      </c>
      <c r="D15" s="53" t="s">
        <v>62</v>
      </c>
      <c r="E15" s="51" t="s">
        <v>63</v>
      </c>
      <c r="F15" s="58" t="s">
        <v>64</v>
      </c>
      <c r="G15" s="23">
        <v>0.6216319444444445</v>
      </c>
      <c r="H15" s="24">
        <f t="shared" si="0"/>
        <v>0.05218750000000005</v>
      </c>
      <c r="I15" s="25">
        <f t="shared" si="1"/>
        <v>4509</v>
      </c>
      <c r="J15" s="60">
        <v>1.083</v>
      </c>
      <c r="K15" s="25">
        <f t="shared" si="2"/>
        <v>4883.246999999999</v>
      </c>
      <c r="L15" s="26">
        <f t="shared" si="7"/>
        <v>10</v>
      </c>
      <c r="M15" s="26">
        <f t="shared" si="7"/>
        <v>10</v>
      </c>
      <c r="N15" s="25">
        <f t="shared" si="4"/>
        <v>4883.246999999999</v>
      </c>
      <c r="O15" s="26">
        <f t="shared" si="8"/>
        <v>10</v>
      </c>
      <c r="P15" s="26">
        <f t="shared" si="8"/>
        <v>10</v>
      </c>
      <c r="Q15" s="50">
        <f t="shared" si="6"/>
        <v>10</v>
      </c>
    </row>
    <row r="16" spans="2:17" ht="15" customHeight="1">
      <c r="B16" s="78" t="s">
        <v>170</v>
      </c>
      <c r="C16" s="51">
        <v>77777</v>
      </c>
      <c r="D16" s="53" t="s">
        <v>46</v>
      </c>
      <c r="E16" s="54" t="s">
        <v>15</v>
      </c>
      <c r="F16" s="55" t="s">
        <v>47</v>
      </c>
      <c r="G16" s="23">
        <v>0.6187962962962963</v>
      </c>
      <c r="H16" s="24">
        <f t="shared" si="0"/>
        <v>0.04935185185185187</v>
      </c>
      <c r="I16" s="25">
        <f t="shared" si="1"/>
        <v>4264</v>
      </c>
      <c r="J16" s="60">
        <v>1.162</v>
      </c>
      <c r="K16" s="25">
        <f t="shared" si="2"/>
        <v>4954.768</v>
      </c>
      <c r="L16" s="26">
        <f t="shared" si="7"/>
        <v>11</v>
      </c>
      <c r="M16" s="26">
        <f t="shared" si="7"/>
        <v>11</v>
      </c>
      <c r="N16" s="25">
        <f t="shared" si="4"/>
        <v>4954.768</v>
      </c>
      <c r="O16" s="26">
        <f t="shared" si="8"/>
        <v>11</v>
      </c>
      <c r="P16" s="26">
        <f t="shared" si="8"/>
        <v>11</v>
      </c>
      <c r="Q16" s="50">
        <f t="shared" si="6"/>
        <v>11</v>
      </c>
    </row>
    <row r="17" spans="2:17" ht="15" customHeight="1">
      <c r="B17" s="78" t="s">
        <v>168</v>
      </c>
      <c r="C17" s="51">
        <v>2040</v>
      </c>
      <c r="D17" s="53" t="s">
        <v>42</v>
      </c>
      <c r="E17" s="54" t="s">
        <v>40</v>
      </c>
      <c r="F17" s="55" t="s">
        <v>43</v>
      </c>
      <c r="G17" s="23">
        <v>0.6191666666666666</v>
      </c>
      <c r="H17" s="24">
        <f t="shared" si="0"/>
        <v>0.04972222222222222</v>
      </c>
      <c r="I17" s="25">
        <f t="shared" si="1"/>
        <v>4296</v>
      </c>
      <c r="J17" s="60">
        <v>1.166</v>
      </c>
      <c r="K17" s="25">
        <f t="shared" si="2"/>
        <v>5009.1359999999995</v>
      </c>
      <c r="L17" s="26">
        <f t="shared" si="7"/>
        <v>12</v>
      </c>
      <c r="M17" s="26">
        <f t="shared" si="7"/>
        <v>12</v>
      </c>
      <c r="N17" s="25">
        <f t="shared" si="4"/>
        <v>5009.1359999999995</v>
      </c>
      <c r="O17" s="26">
        <f t="shared" si="8"/>
        <v>12</v>
      </c>
      <c r="P17" s="26">
        <f t="shared" si="8"/>
        <v>12</v>
      </c>
      <c r="Q17" s="50">
        <f t="shared" si="6"/>
        <v>12</v>
      </c>
    </row>
    <row r="18" spans="2:17" ht="15" customHeight="1">
      <c r="B18" s="78" t="s">
        <v>180</v>
      </c>
      <c r="C18" s="51">
        <v>332</v>
      </c>
      <c r="D18" s="53" t="s">
        <v>67</v>
      </c>
      <c r="E18" s="54" t="s">
        <v>68</v>
      </c>
      <c r="F18" s="56" t="s">
        <v>69</v>
      </c>
      <c r="G18" s="23">
        <v>0.6248726851851852</v>
      </c>
      <c r="H18" s="24">
        <f t="shared" si="0"/>
        <v>0.05542824074074082</v>
      </c>
      <c r="I18" s="25">
        <f t="shared" si="1"/>
        <v>4789</v>
      </c>
      <c r="J18" s="60">
        <v>1.073</v>
      </c>
      <c r="K18" s="25">
        <f t="shared" si="2"/>
        <v>5138.597</v>
      </c>
      <c r="L18" s="26">
        <f t="shared" si="7"/>
        <v>13</v>
      </c>
      <c r="M18" s="26">
        <f t="shared" si="7"/>
        <v>13</v>
      </c>
      <c r="N18" s="25">
        <f t="shared" si="4"/>
        <v>5138.597</v>
      </c>
      <c r="O18" s="26">
        <f t="shared" si="8"/>
        <v>13</v>
      </c>
      <c r="P18" s="26">
        <f t="shared" si="8"/>
        <v>13</v>
      </c>
      <c r="Q18" s="50">
        <f t="shared" si="6"/>
        <v>13</v>
      </c>
    </row>
    <row r="19" spans="2:17" ht="15" customHeight="1">
      <c r="B19" s="78" t="s">
        <v>166</v>
      </c>
      <c r="C19" s="51">
        <v>2072</v>
      </c>
      <c r="D19" s="53" t="s">
        <v>39</v>
      </c>
      <c r="E19" s="53" t="s">
        <v>40</v>
      </c>
      <c r="F19" s="53" t="s">
        <v>41</v>
      </c>
      <c r="G19" s="23" t="s">
        <v>182</v>
      </c>
      <c r="H19" s="24"/>
      <c r="I19" s="25"/>
      <c r="J19" s="60">
        <v>1.167</v>
      </c>
      <c r="K19" s="25" t="s">
        <v>182</v>
      </c>
      <c r="L19" s="26" t="s">
        <v>183</v>
      </c>
      <c r="M19" s="26">
        <v>17</v>
      </c>
      <c r="N19" s="25" t="s">
        <v>182</v>
      </c>
      <c r="O19" s="26" t="s">
        <v>183</v>
      </c>
      <c r="P19" s="26">
        <v>17</v>
      </c>
      <c r="Q19" s="50">
        <f t="shared" si="6"/>
        <v>17</v>
      </c>
    </row>
    <row r="20" spans="2:17" ht="15" customHeight="1">
      <c r="B20" s="78" t="s">
        <v>177</v>
      </c>
      <c r="C20" s="53">
        <v>300</v>
      </c>
      <c r="D20" s="53" t="s">
        <v>59</v>
      </c>
      <c r="E20" s="53" t="s">
        <v>60</v>
      </c>
      <c r="F20" s="53" t="s">
        <v>61</v>
      </c>
      <c r="G20" s="23" t="s">
        <v>182</v>
      </c>
      <c r="H20" s="24"/>
      <c r="I20" s="25"/>
      <c r="J20" s="60">
        <v>1.084</v>
      </c>
      <c r="K20" s="25" t="s">
        <v>182</v>
      </c>
      <c r="L20" s="26" t="s">
        <v>183</v>
      </c>
      <c r="M20" s="26">
        <v>17</v>
      </c>
      <c r="N20" s="25" t="s">
        <v>182</v>
      </c>
      <c r="O20" s="26" t="s">
        <v>183</v>
      </c>
      <c r="P20" s="26">
        <v>17</v>
      </c>
      <c r="Q20" s="50">
        <f t="shared" si="6"/>
        <v>17</v>
      </c>
    </row>
    <row r="21" spans="2:17" ht="15" customHeight="1">
      <c r="B21" s="78" t="s">
        <v>179</v>
      </c>
      <c r="C21" s="53">
        <v>907</v>
      </c>
      <c r="D21" s="57" t="s">
        <v>65</v>
      </c>
      <c r="E21" s="53" t="s">
        <v>19</v>
      </c>
      <c r="F21" s="57" t="s">
        <v>66</v>
      </c>
      <c r="G21" s="23" t="s">
        <v>182</v>
      </c>
      <c r="H21" s="24"/>
      <c r="I21" s="25"/>
      <c r="J21" s="61">
        <v>1.082</v>
      </c>
      <c r="K21" s="25" t="s">
        <v>182</v>
      </c>
      <c r="L21" s="26" t="s">
        <v>183</v>
      </c>
      <c r="M21" s="26">
        <v>17</v>
      </c>
      <c r="N21" s="25" t="s">
        <v>182</v>
      </c>
      <c r="O21" s="26" t="s">
        <v>183</v>
      </c>
      <c r="P21" s="26">
        <v>17</v>
      </c>
      <c r="Q21" s="50">
        <f t="shared" si="6"/>
        <v>17</v>
      </c>
    </row>
    <row r="22" spans="1:15" ht="18.75" customHeight="1">
      <c r="A22" s="5" t="s">
        <v>36</v>
      </c>
      <c r="B22" s="46"/>
      <c r="C22" s="6"/>
      <c r="D22" s="6"/>
      <c r="E22" s="6"/>
      <c r="F22" s="6"/>
      <c r="G22" s="1"/>
      <c r="H22" s="7" t="s">
        <v>0</v>
      </c>
      <c r="I22" s="8">
        <v>0.5694444444444444</v>
      </c>
      <c r="J22" s="72"/>
      <c r="K22" s="10"/>
      <c r="L22" s="6"/>
      <c r="M22" s="10"/>
      <c r="N22" s="10"/>
      <c r="O22" s="6"/>
    </row>
    <row r="23" spans="2:17" ht="12.75">
      <c r="B23" s="11" t="s">
        <v>32</v>
      </c>
      <c r="C23" s="11" t="s">
        <v>1</v>
      </c>
      <c r="D23" s="80" t="s">
        <v>2</v>
      </c>
      <c r="E23" s="82" t="s">
        <v>3</v>
      </c>
      <c r="F23" s="82" t="s">
        <v>4</v>
      </c>
      <c r="G23" s="12" t="s">
        <v>5</v>
      </c>
      <c r="H23" s="13" t="s">
        <v>6</v>
      </c>
      <c r="I23" s="14" t="s">
        <v>6</v>
      </c>
      <c r="J23" s="84" t="s">
        <v>7</v>
      </c>
      <c r="K23" s="15" t="s">
        <v>8</v>
      </c>
      <c r="L23" s="16"/>
      <c r="M23" s="17"/>
      <c r="N23" s="15" t="s">
        <v>9</v>
      </c>
      <c r="O23" s="16"/>
      <c r="P23" s="17"/>
      <c r="Q23" s="48" t="s">
        <v>33</v>
      </c>
    </row>
    <row r="24" spans="2:17" ht="12.75">
      <c r="B24" s="18" t="s">
        <v>10</v>
      </c>
      <c r="C24" s="18" t="s">
        <v>10</v>
      </c>
      <c r="D24" s="81"/>
      <c r="E24" s="83"/>
      <c r="F24" s="83"/>
      <c r="G24" s="19" t="s">
        <v>11</v>
      </c>
      <c r="H24" s="19" t="s">
        <v>12</v>
      </c>
      <c r="I24" s="20" t="s">
        <v>12</v>
      </c>
      <c r="J24" s="85"/>
      <c r="K24" s="21" t="s">
        <v>156</v>
      </c>
      <c r="L24" s="21" t="s">
        <v>13</v>
      </c>
      <c r="M24" s="22" t="s">
        <v>14</v>
      </c>
      <c r="N24" s="21" t="s">
        <v>156</v>
      </c>
      <c r="O24" s="21" t="s">
        <v>13</v>
      </c>
      <c r="P24" s="22" t="s">
        <v>14</v>
      </c>
      <c r="Q24" s="49" t="s">
        <v>34</v>
      </c>
    </row>
    <row r="25" spans="2:17" ht="15" customHeight="1">
      <c r="B25" s="47">
        <v>27</v>
      </c>
      <c r="C25" s="56">
        <v>965</v>
      </c>
      <c r="D25" s="57" t="s">
        <v>92</v>
      </c>
      <c r="E25" s="56" t="s">
        <v>90</v>
      </c>
      <c r="F25" s="59" t="s">
        <v>93</v>
      </c>
      <c r="G25" s="23">
        <v>0.6229166666666667</v>
      </c>
      <c r="H25" s="24">
        <f aca="true" t="shared" si="9" ref="H25:H35">IF(G25&gt;I$22,G25-I$22,G25+24-I$22)</f>
        <v>0.053472222222222254</v>
      </c>
      <c r="I25" s="25">
        <f aca="true" t="shared" si="10" ref="I25:I35">HOUR(H25)*60*60+MINUTE(H25)*60+SECOND(H25)</f>
        <v>4620</v>
      </c>
      <c r="J25" s="60">
        <v>1.027</v>
      </c>
      <c r="K25" s="25">
        <f aca="true" t="shared" si="11" ref="K25:K35">I25*J25</f>
        <v>4744.74</v>
      </c>
      <c r="L25" s="26">
        <f aca="true" t="shared" si="12" ref="L25:M35">RANK(K25,K$25:K$37,1)</f>
        <v>1</v>
      </c>
      <c r="M25" s="26">
        <f t="shared" si="12"/>
        <v>1</v>
      </c>
      <c r="N25" s="25">
        <f aca="true" t="shared" si="13" ref="N25:N35">I25*J25</f>
        <v>4744.74</v>
      </c>
      <c r="O25" s="26">
        <f aca="true" t="shared" si="14" ref="O25:P35">RANK(N25,N$25:N$37,1)</f>
        <v>1</v>
      </c>
      <c r="P25" s="26">
        <f t="shared" si="14"/>
        <v>1</v>
      </c>
      <c r="Q25" s="50">
        <f aca="true" t="shared" si="15" ref="Q25:Q37">P25*1</f>
        <v>1</v>
      </c>
    </row>
    <row r="26" spans="2:17" ht="15" customHeight="1">
      <c r="B26" s="47">
        <v>28</v>
      </c>
      <c r="C26" s="51">
        <v>2071</v>
      </c>
      <c r="D26" s="67" t="s">
        <v>94</v>
      </c>
      <c r="E26" s="51" t="s">
        <v>31</v>
      </c>
      <c r="F26" s="66" t="s">
        <v>95</v>
      </c>
      <c r="G26" s="23">
        <v>0.6241898148148148</v>
      </c>
      <c r="H26" s="24">
        <f t="shared" si="9"/>
        <v>0.054745370370370416</v>
      </c>
      <c r="I26" s="25">
        <f t="shared" si="10"/>
        <v>4730</v>
      </c>
      <c r="J26" s="60">
        <v>1.022</v>
      </c>
      <c r="K26" s="25">
        <f t="shared" si="11"/>
        <v>4834.06</v>
      </c>
      <c r="L26" s="26">
        <f t="shared" si="12"/>
        <v>2</v>
      </c>
      <c r="M26" s="26">
        <f t="shared" si="12"/>
        <v>2</v>
      </c>
      <c r="N26" s="25">
        <f t="shared" si="13"/>
        <v>4834.06</v>
      </c>
      <c r="O26" s="26">
        <f t="shared" si="14"/>
        <v>2</v>
      </c>
      <c r="P26" s="26">
        <f t="shared" si="14"/>
        <v>2</v>
      </c>
      <c r="Q26" s="50">
        <f t="shared" si="15"/>
        <v>2</v>
      </c>
    </row>
    <row r="27" spans="2:17" ht="15" customHeight="1">
      <c r="B27" s="47">
        <v>23</v>
      </c>
      <c r="C27" s="53">
        <v>105</v>
      </c>
      <c r="D27" s="57" t="s">
        <v>84</v>
      </c>
      <c r="E27" s="53" t="s">
        <v>20</v>
      </c>
      <c r="F27" s="59" t="s">
        <v>85</v>
      </c>
      <c r="G27" s="23">
        <v>0.6235763888888889</v>
      </c>
      <c r="H27" s="24">
        <f t="shared" si="9"/>
        <v>0.05413194444444447</v>
      </c>
      <c r="I27" s="25">
        <f t="shared" si="10"/>
        <v>4677</v>
      </c>
      <c r="J27" s="61">
        <v>1.038</v>
      </c>
      <c r="K27" s="25">
        <f t="shared" si="11"/>
        <v>4854.726000000001</v>
      </c>
      <c r="L27" s="26">
        <f t="shared" si="12"/>
        <v>3</v>
      </c>
      <c r="M27" s="26">
        <f t="shared" si="12"/>
        <v>3</v>
      </c>
      <c r="N27" s="25">
        <f t="shared" si="13"/>
        <v>4854.726000000001</v>
      </c>
      <c r="O27" s="26">
        <f t="shared" si="14"/>
        <v>3</v>
      </c>
      <c r="P27" s="26">
        <f t="shared" si="14"/>
        <v>3</v>
      </c>
      <c r="Q27" s="50">
        <f t="shared" si="15"/>
        <v>3</v>
      </c>
    </row>
    <row r="28" spans="2:17" ht="15" customHeight="1">
      <c r="B28" s="47">
        <v>22</v>
      </c>
      <c r="C28" s="51">
        <v>1582</v>
      </c>
      <c r="D28" s="67" t="s">
        <v>82</v>
      </c>
      <c r="E28" s="51" t="s">
        <v>20</v>
      </c>
      <c r="F28" s="66" t="s">
        <v>83</v>
      </c>
      <c r="G28" s="23">
        <v>0.6240856481481482</v>
      </c>
      <c r="H28" s="24">
        <f t="shared" si="9"/>
        <v>0.054641203703703733</v>
      </c>
      <c r="I28" s="25">
        <f t="shared" si="10"/>
        <v>4721</v>
      </c>
      <c r="J28" s="60">
        <v>1.038</v>
      </c>
      <c r="K28" s="25">
        <f t="shared" si="11"/>
        <v>4900.398</v>
      </c>
      <c r="L28" s="26">
        <f t="shared" si="12"/>
        <v>4</v>
      </c>
      <c r="M28" s="26">
        <f t="shared" si="12"/>
        <v>4</v>
      </c>
      <c r="N28" s="25">
        <f t="shared" si="13"/>
        <v>4900.398</v>
      </c>
      <c r="O28" s="26">
        <f t="shared" si="14"/>
        <v>4</v>
      </c>
      <c r="P28" s="26">
        <f t="shared" si="14"/>
        <v>4</v>
      </c>
      <c r="Q28" s="50">
        <f t="shared" si="15"/>
        <v>4</v>
      </c>
    </row>
    <row r="29" spans="2:17" ht="15" customHeight="1">
      <c r="B29" s="47">
        <v>25</v>
      </c>
      <c r="C29" s="51">
        <v>1997</v>
      </c>
      <c r="D29" s="67" t="s">
        <v>89</v>
      </c>
      <c r="E29" s="54" t="s">
        <v>90</v>
      </c>
      <c r="F29" s="66" t="s">
        <v>91</v>
      </c>
      <c r="G29" s="23">
        <v>0.6246527777777778</v>
      </c>
      <c r="H29" s="24">
        <f t="shared" si="9"/>
        <v>0.055208333333333415</v>
      </c>
      <c r="I29" s="25">
        <f t="shared" si="10"/>
        <v>4770</v>
      </c>
      <c r="J29" s="60">
        <v>1.031</v>
      </c>
      <c r="K29" s="25">
        <f t="shared" si="11"/>
        <v>4917.87</v>
      </c>
      <c r="L29" s="26">
        <f t="shared" si="12"/>
        <v>5</v>
      </c>
      <c r="M29" s="26">
        <f t="shared" si="12"/>
        <v>5</v>
      </c>
      <c r="N29" s="25">
        <f t="shared" si="13"/>
        <v>4917.87</v>
      </c>
      <c r="O29" s="26">
        <f t="shared" si="14"/>
        <v>5</v>
      </c>
      <c r="P29" s="26">
        <f t="shared" si="14"/>
        <v>5</v>
      </c>
      <c r="Q29" s="50">
        <f t="shared" si="15"/>
        <v>5</v>
      </c>
    </row>
    <row r="30" spans="2:17" ht="15" customHeight="1">
      <c r="B30" s="47">
        <v>17</v>
      </c>
      <c r="C30" s="51">
        <v>3030</v>
      </c>
      <c r="D30" s="53" t="s">
        <v>71</v>
      </c>
      <c r="E30" s="56" t="s">
        <v>68</v>
      </c>
      <c r="F30" s="56" t="s">
        <v>72</v>
      </c>
      <c r="G30" s="23">
        <v>0.6233217592592593</v>
      </c>
      <c r="H30" s="24">
        <f t="shared" si="9"/>
        <v>0.053877314814814836</v>
      </c>
      <c r="I30" s="25">
        <f t="shared" si="10"/>
        <v>4655</v>
      </c>
      <c r="J30" s="60">
        <v>1.067</v>
      </c>
      <c r="K30" s="25">
        <f t="shared" si="11"/>
        <v>4966.884999999999</v>
      </c>
      <c r="L30" s="26">
        <f t="shared" si="12"/>
        <v>6</v>
      </c>
      <c r="M30" s="26">
        <f t="shared" si="12"/>
        <v>6</v>
      </c>
      <c r="N30" s="25">
        <f t="shared" si="13"/>
        <v>4966.884999999999</v>
      </c>
      <c r="O30" s="26">
        <f t="shared" si="14"/>
        <v>6</v>
      </c>
      <c r="P30" s="26">
        <f t="shared" si="14"/>
        <v>6</v>
      </c>
      <c r="Q30" s="50">
        <f t="shared" si="15"/>
        <v>6</v>
      </c>
    </row>
    <row r="31" spans="2:17" ht="15" customHeight="1">
      <c r="B31" s="47">
        <v>21</v>
      </c>
      <c r="C31" s="51">
        <v>508</v>
      </c>
      <c r="D31" s="53" t="s">
        <v>80</v>
      </c>
      <c r="E31" s="53" t="s">
        <v>20</v>
      </c>
      <c r="F31" s="56" t="s">
        <v>81</v>
      </c>
      <c r="G31" s="23">
        <v>0.6262152777777777</v>
      </c>
      <c r="H31" s="24">
        <f t="shared" si="9"/>
        <v>0.056770833333333326</v>
      </c>
      <c r="I31" s="25">
        <f t="shared" si="10"/>
        <v>4905</v>
      </c>
      <c r="J31" s="60">
        <v>1.038</v>
      </c>
      <c r="K31" s="25">
        <f t="shared" si="11"/>
        <v>5091.39</v>
      </c>
      <c r="L31" s="26">
        <f t="shared" si="12"/>
        <v>7</v>
      </c>
      <c r="M31" s="26">
        <f t="shared" si="12"/>
        <v>7</v>
      </c>
      <c r="N31" s="25">
        <f t="shared" si="13"/>
        <v>5091.39</v>
      </c>
      <c r="O31" s="26">
        <f t="shared" si="14"/>
        <v>7</v>
      </c>
      <c r="P31" s="26">
        <f t="shared" si="14"/>
        <v>7</v>
      </c>
      <c r="Q31" s="50">
        <f t="shared" si="15"/>
        <v>7</v>
      </c>
    </row>
    <row r="32" spans="2:17" ht="15" customHeight="1">
      <c r="B32" s="47">
        <v>24</v>
      </c>
      <c r="C32" s="54">
        <v>355</v>
      </c>
      <c r="D32" s="53" t="s">
        <v>86</v>
      </c>
      <c r="E32" s="56" t="s">
        <v>87</v>
      </c>
      <c r="F32" s="56" t="s">
        <v>88</v>
      </c>
      <c r="G32" s="23">
        <v>0.6265740740740741</v>
      </c>
      <c r="H32" s="24">
        <f t="shared" si="9"/>
        <v>0.05712962962962964</v>
      </c>
      <c r="I32" s="25">
        <f t="shared" si="10"/>
        <v>4936</v>
      </c>
      <c r="J32" s="60">
        <v>1.033</v>
      </c>
      <c r="K32" s="25">
        <f t="shared" si="11"/>
        <v>5098.888</v>
      </c>
      <c r="L32" s="26">
        <f t="shared" si="12"/>
        <v>8</v>
      </c>
      <c r="M32" s="26">
        <f t="shared" si="12"/>
        <v>8</v>
      </c>
      <c r="N32" s="25">
        <f t="shared" si="13"/>
        <v>5098.888</v>
      </c>
      <c r="O32" s="26">
        <f t="shared" si="14"/>
        <v>8</v>
      </c>
      <c r="P32" s="26">
        <f t="shared" si="14"/>
        <v>8</v>
      </c>
      <c r="Q32" s="50">
        <f t="shared" si="15"/>
        <v>8</v>
      </c>
    </row>
    <row r="33" spans="2:17" ht="15" customHeight="1">
      <c r="B33" s="47">
        <v>29</v>
      </c>
      <c r="C33" s="56" t="s">
        <v>96</v>
      </c>
      <c r="D33" s="59" t="s">
        <v>97</v>
      </c>
      <c r="E33" s="56" t="s">
        <v>31</v>
      </c>
      <c r="F33" s="59" t="s">
        <v>98</v>
      </c>
      <c r="G33" s="23">
        <v>0.6275462962962963</v>
      </c>
      <c r="H33" s="24">
        <f t="shared" si="9"/>
        <v>0.058101851851851904</v>
      </c>
      <c r="I33" s="25">
        <f t="shared" si="10"/>
        <v>5020</v>
      </c>
      <c r="J33" s="61">
        <v>1.021</v>
      </c>
      <c r="K33" s="25">
        <f t="shared" si="11"/>
        <v>5125.419999999999</v>
      </c>
      <c r="L33" s="26">
        <f t="shared" si="12"/>
        <v>9</v>
      </c>
      <c r="M33" s="26">
        <f t="shared" si="12"/>
        <v>9</v>
      </c>
      <c r="N33" s="25">
        <f t="shared" si="13"/>
        <v>5125.419999999999</v>
      </c>
      <c r="O33" s="26">
        <f t="shared" si="14"/>
        <v>9</v>
      </c>
      <c r="P33" s="26">
        <f t="shared" si="14"/>
        <v>9</v>
      </c>
      <c r="Q33" s="50">
        <f t="shared" si="15"/>
        <v>9</v>
      </c>
    </row>
    <row r="34" spans="2:17" ht="15" customHeight="1">
      <c r="B34" s="47">
        <v>26</v>
      </c>
      <c r="C34" s="53">
        <v>818</v>
      </c>
      <c r="D34" s="53" t="s">
        <v>160</v>
      </c>
      <c r="E34" s="53" t="s">
        <v>31</v>
      </c>
      <c r="F34" s="56" t="s">
        <v>161</v>
      </c>
      <c r="G34" s="23">
        <v>0.6271759259259259</v>
      </c>
      <c r="H34" s="24">
        <f t="shared" si="9"/>
        <v>0.05773148148148144</v>
      </c>
      <c r="I34" s="25">
        <f t="shared" si="10"/>
        <v>4988</v>
      </c>
      <c r="J34" s="61">
        <v>1.029</v>
      </c>
      <c r="K34" s="25">
        <f t="shared" si="11"/>
        <v>5132.651999999999</v>
      </c>
      <c r="L34" s="26">
        <f t="shared" si="12"/>
        <v>10</v>
      </c>
      <c r="M34" s="26">
        <f t="shared" si="12"/>
        <v>10</v>
      </c>
      <c r="N34" s="25">
        <f t="shared" si="13"/>
        <v>5132.651999999999</v>
      </c>
      <c r="O34" s="26">
        <f t="shared" si="14"/>
        <v>10</v>
      </c>
      <c r="P34" s="26">
        <f t="shared" si="14"/>
        <v>10</v>
      </c>
      <c r="Q34" s="50">
        <f t="shared" si="15"/>
        <v>10</v>
      </c>
    </row>
    <row r="35" spans="2:17" ht="15" customHeight="1">
      <c r="B35" s="47">
        <v>18</v>
      </c>
      <c r="C35" s="53">
        <v>531</v>
      </c>
      <c r="D35" s="53" t="s">
        <v>73</v>
      </c>
      <c r="E35" s="56" t="s">
        <v>68</v>
      </c>
      <c r="F35" s="56" t="s">
        <v>74</v>
      </c>
      <c r="G35" s="23">
        <v>0.6293287037037038</v>
      </c>
      <c r="H35" s="24">
        <f t="shared" si="9"/>
        <v>0.05988425925925933</v>
      </c>
      <c r="I35" s="25">
        <f t="shared" si="10"/>
        <v>5174</v>
      </c>
      <c r="J35" s="61">
        <v>1.065</v>
      </c>
      <c r="K35" s="25">
        <f t="shared" si="11"/>
        <v>5510.3099999999995</v>
      </c>
      <c r="L35" s="26">
        <f t="shared" si="12"/>
        <v>11</v>
      </c>
      <c r="M35" s="26">
        <f t="shared" si="12"/>
        <v>11</v>
      </c>
      <c r="N35" s="25">
        <f t="shared" si="13"/>
        <v>5510.3099999999995</v>
      </c>
      <c r="O35" s="26">
        <f t="shared" si="14"/>
        <v>11</v>
      </c>
      <c r="P35" s="26">
        <f t="shared" si="14"/>
        <v>11</v>
      </c>
      <c r="Q35" s="50">
        <f t="shared" si="15"/>
        <v>11</v>
      </c>
    </row>
    <row r="36" spans="2:17" ht="15" customHeight="1">
      <c r="B36" s="47">
        <v>19</v>
      </c>
      <c r="C36" s="56">
        <v>2020</v>
      </c>
      <c r="D36" s="53" t="s">
        <v>75</v>
      </c>
      <c r="E36" s="56" t="s">
        <v>76</v>
      </c>
      <c r="F36" s="56" t="s">
        <v>77</v>
      </c>
      <c r="G36" s="23" t="s">
        <v>182</v>
      </c>
      <c r="H36" s="24"/>
      <c r="I36" s="25"/>
      <c r="J36" s="61">
        <v>1.042</v>
      </c>
      <c r="K36" s="25" t="s">
        <v>182</v>
      </c>
      <c r="L36" s="26"/>
      <c r="M36" s="26">
        <v>14</v>
      </c>
      <c r="N36" s="25" t="s">
        <v>182</v>
      </c>
      <c r="O36" s="26"/>
      <c r="P36" s="26">
        <v>14</v>
      </c>
      <c r="Q36" s="50">
        <f t="shared" si="15"/>
        <v>14</v>
      </c>
    </row>
    <row r="37" spans="2:17" ht="15" customHeight="1">
      <c r="B37" s="47">
        <v>20</v>
      </c>
      <c r="C37" s="56">
        <v>471</v>
      </c>
      <c r="D37" s="53" t="s">
        <v>78</v>
      </c>
      <c r="E37" s="56" t="s">
        <v>20</v>
      </c>
      <c r="F37" s="56" t="s">
        <v>79</v>
      </c>
      <c r="G37" s="23" t="s">
        <v>182</v>
      </c>
      <c r="H37" s="24"/>
      <c r="I37" s="25"/>
      <c r="J37" s="61">
        <v>1.04</v>
      </c>
      <c r="K37" s="25" t="s">
        <v>182</v>
      </c>
      <c r="L37" s="26"/>
      <c r="M37" s="26">
        <v>14</v>
      </c>
      <c r="N37" s="25" t="s">
        <v>182</v>
      </c>
      <c r="O37" s="26"/>
      <c r="P37" s="26">
        <v>14</v>
      </c>
      <c r="Q37" s="50">
        <f t="shared" si="15"/>
        <v>14</v>
      </c>
    </row>
    <row r="38" spans="11:17" ht="11.25" customHeight="1">
      <c r="K38" s="31" t="s">
        <v>27</v>
      </c>
      <c r="L38" s="29"/>
      <c r="M38" s="29"/>
      <c r="N38" s="70"/>
      <c r="O38" s="29"/>
      <c r="P38" s="29"/>
      <c r="Q38" s="69"/>
    </row>
    <row r="39" spans="3:17" ht="12.75">
      <c r="C39" s="30" t="s">
        <v>22</v>
      </c>
      <c r="K39" s="45" t="s">
        <v>185</v>
      </c>
      <c r="L39" s="29"/>
      <c r="M39" s="29"/>
      <c r="N39" s="70"/>
      <c r="O39" s="29"/>
      <c r="P39" s="29"/>
      <c r="Q39" s="69"/>
    </row>
    <row r="40" spans="12:17" ht="12.75">
      <c r="L40" s="29"/>
      <c r="M40" s="29"/>
      <c r="N40" s="70"/>
      <c r="O40" s="29"/>
      <c r="P40" s="29"/>
      <c r="Q40" s="69"/>
    </row>
    <row r="41" spans="7:17" ht="15">
      <c r="G41" s="2" t="s">
        <v>153</v>
      </c>
      <c r="L41" s="29"/>
      <c r="M41" s="29"/>
      <c r="N41" s="70"/>
      <c r="O41" s="29"/>
      <c r="P41" s="29"/>
      <c r="Q41" s="69"/>
    </row>
    <row r="42" spans="7:17" ht="12.75">
      <c r="G42" s="1" t="s">
        <v>184</v>
      </c>
      <c r="L42" s="29"/>
      <c r="M42" s="29"/>
      <c r="N42" s="70"/>
      <c r="O42" s="29"/>
      <c r="P42" s="29"/>
      <c r="Q42" s="69"/>
    </row>
    <row r="43" spans="12:17" ht="12.75">
      <c r="L43" s="29"/>
      <c r="M43" s="29"/>
      <c r="N43" s="70"/>
      <c r="O43" s="29"/>
      <c r="P43" s="29"/>
      <c r="Q43" s="69"/>
    </row>
    <row r="44" spans="1:15" ht="18.75" customHeight="1">
      <c r="A44" s="5" t="s">
        <v>37</v>
      </c>
      <c r="B44" s="46"/>
      <c r="C44" s="1"/>
      <c r="D44" s="1"/>
      <c r="E44" s="1"/>
      <c r="F44" s="27"/>
      <c r="G44" s="1"/>
      <c r="H44" s="7" t="s">
        <v>0</v>
      </c>
      <c r="I44" s="8">
        <v>0.5729166666666666</v>
      </c>
      <c r="J44" s="72"/>
      <c r="K44" s="10"/>
      <c r="L44" s="6"/>
      <c r="M44" s="10"/>
      <c r="N44" s="10"/>
      <c r="O44" s="6"/>
    </row>
    <row r="45" spans="2:17" ht="12.75">
      <c r="B45" s="11" t="s">
        <v>32</v>
      </c>
      <c r="C45" s="11" t="s">
        <v>1</v>
      </c>
      <c r="D45" s="80" t="s">
        <v>2</v>
      </c>
      <c r="E45" s="82" t="s">
        <v>3</v>
      </c>
      <c r="F45" s="82" t="s">
        <v>4</v>
      </c>
      <c r="G45" s="12" t="s">
        <v>5</v>
      </c>
      <c r="H45" s="13" t="s">
        <v>6</v>
      </c>
      <c r="I45" s="14" t="s">
        <v>6</v>
      </c>
      <c r="J45" s="84" t="s">
        <v>7</v>
      </c>
      <c r="K45" s="15" t="s">
        <v>8</v>
      </c>
      <c r="L45" s="16"/>
      <c r="M45" s="17"/>
      <c r="N45" s="15" t="s">
        <v>9</v>
      </c>
      <c r="O45" s="16"/>
      <c r="P45" s="17"/>
      <c r="Q45" s="48" t="s">
        <v>33</v>
      </c>
    </row>
    <row r="46" spans="2:17" ht="12.75">
      <c r="B46" s="18" t="s">
        <v>10</v>
      </c>
      <c r="C46" s="18" t="s">
        <v>10</v>
      </c>
      <c r="D46" s="81"/>
      <c r="E46" s="83"/>
      <c r="F46" s="83"/>
      <c r="G46" s="19" t="s">
        <v>11</v>
      </c>
      <c r="H46" s="19" t="s">
        <v>12</v>
      </c>
      <c r="I46" s="20" t="s">
        <v>12</v>
      </c>
      <c r="J46" s="85"/>
      <c r="K46" s="21" t="s">
        <v>156</v>
      </c>
      <c r="L46" s="21" t="s">
        <v>13</v>
      </c>
      <c r="M46" s="22" t="s">
        <v>14</v>
      </c>
      <c r="N46" s="21" t="s">
        <v>156</v>
      </c>
      <c r="O46" s="21" t="s">
        <v>13</v>
      </c>
      <c r="P46" s="22" t="s">
        <v>14</v>
      </c>
      <c r="Q46" s="49" t="s">
        <v>34</v>
      </c>
    </row>
    <row r="47" spans="2:17" ht="15" customHeight="1">
      <c r="B47" s="47">
        <v>32</v>
      </c>
      <c r="C47" s="54">
        <v>1987</v>
      </c>
      <c r="D47" s="65" t="s">
        <v>104</v>
      </c>
      <c r="E47" s="54" t="s">
        <v>21</v>
      </c>
      <c r="F47" s="57" t="s">
        <v>105</v>
      </c>
      <c r="G47" s="23">
        <v>0.6075578703703703</v>
      </c>
      <c r="H47" s="24">
        <f aca="true" t="shared" si="16" ref="H47:H56">IF(G47&gt;I$44,G47-I$44,G47+24-I$44)</f>
        <v>0.034641203703703716</v>
      </c>
      <c r="I47" s="25">
        <f aca="true" t="shared" si="17" ref="I47:I56">HOUR(H47)*60*60+MINUTE(H47)*60+SECOND(H47)</f>
        <v>2993</v>
      </c>
      <c r="J47" s="68">
        <v>1.001</v>
      </c>
      <c r="K47" s="25">
        <f aca="true" t="shared" si="18" ref="K47:K56">I47*J47</f>
        <v>2995.9929999999995</v>
      </c>
      <c r="L47" s="26">
        <f aca="true" t="shared" si="19" ref="L47:M56">RANK(K47,K$47:K$56,1)</f>
        <v>1</v>
      </c>
      <c r="M47" s="26">
        <f t="shared" si="19"/>
        <v>1</v>
      </c>
      <c r="N47" s="25">
        <f aca="true" t="shared" si="20" ref="N47:N56">I47*J47</f>
        <v>2995.9929999999995</v>
      </c>
      <c r="O47" s="26">
        <f aca="true" t="shared" si="21" ref="O47:P56">RANK(N47,N$47:N$56,1)</f>
        <v>1</v>
      </c>
      <c r="P47" s="26">
        <f t="shared" si="21"/>
        <v>1</v>
      </c>
      <c r="Q47" s="50">
        <f aca="true" t="shared" si="22" ref="Q47:Q56">P47*1</f>
        <v>1</v>
      </c>
    </row>
    <row r="48" spans="2:17" ht="15" customHeight="1">
      <c r="B48" s="47">
        <v>31</v>
      </c>
      <c r="C48" s="54">
        <v>9939</v>
      </c>
      <c r="D48" s="65" t="s">
        <v>102</v>
      </c>
      <c r="E48" s="54" t="s">
        <v>21</v>
      </c>
      <c r="F48" s="57" t="s">
        <v>103</v>
      </c>
      <c r="G48" s="23">
        <v>0.6085532407407407</v>
      </c>
      <c r="H48" s="24">
        <f t="shared" si="16"/>
        <v>0.03563657407407406</v>
      </c>
      <c r="I48" s="25">
        <f t="shared" si="17"/>
        <v>3079</v>
      </c>
      <c r="J48" s="68">
        <v>1.001</v>
      </c>
      <c r="K48" s="25">
        <f t="shared" si="18"/>
        <v>3082.0789999999997</v>
      </c>
      <c r="L48" s="26">
        <f t="shared" si="19"/>
        <v>2</v>
      </c>
      <c r="M48" s="26">
        <f t="shared" si="19"/>
        <v>2</v>
      </c>
      <c r="N48" s="25">
        <f t="shared" si="20"/>
        <v>3082.0789999999997</v>
      </c>
      <c r="O48" s="26">
        <f t="shared" si="21"/>
        <v>2</v>
      </c>
      <c r="P48" s="26">
        <f t="shared" si="21"/>
        <v>2</v>
      </c>
      <c r="Q48" s="50">
        <f t="shared" si="22"/>
        <v>2</v>
      </c>
    </row>
    <row r="49" spans="2:17" ht="15" customHeight="1">
      <c r="B49" s="47">
        <v>33</v>
      </c>
      <c r="C49" s="56">
        <v>3470</v>
      </c>
      <c r="D49" s="53" t="s">
        <v>106</v>
      </c>
      <c r="E49" s="56" t="s">
        <v>21</v>
      </c>
      <c r="F49" s="56" t="s">
        <v>107</v>
      </c>
      <c r="G49" s="23">
        <v>0.6086342592592593</v>
      </c>
      <c r="H49" s="24">
        <f t="shared" si="16"/>
        <v>0.03571759259259266</v>
      </c>
      <c r="I49" s="25">
        <f t="shared" si="17"/>
        <v>3086</v>
      </c>
      <c r="J49" s="62">
        <v>0.999</v>
      </c>
      <c r="K49" s="25">
        <f t="shared" si="18"/>
        <v>3082.914</v>
      </c>
      <c r="L49" s="26">
        <f t="shared" si="19"/>
        <v>3</v>
      </c>
      <c r="M49" s="26">
        <f t="shared" si="19"/>
        <v>3</v>
      </c>
      <c r="N49" s="25">
        <f t="shared" si="20"/>
        <v>3082.914</v>
      </c>
      <c r="O49" s="26">
        <f t="shared" si="21"/>
        <v>3</v>
      </c>
      <c r="P49" s="26">
        <f t="shared" si="21"/>
        <v>3</v>
      </c>
      <c r="Q49" s="50">
        <f t="shared" si="22"/>
        <v>3</v>
      </c>
    </row>
    <row r="50" spans="2:17" ht="15" customHeight="1">
      <c r="B50" s="47">
        <v>38</v>
      </c>
      <c r="C50" s="54">
        <v>582</v>
      </c>
      <c r="D50" s="53" t="s">
        <v>116</v>
      </c>
      <c r="E50" s="56" t="s">
        <v>117</v>
      </c>
      <c r="F50" s="56" t="s">
        <v>118</v>
      </c>
      <c r="G50" s="23">
        <v>0.6098148148148148</v>
      </c>
      <c r="H50" s="24">
        <f t="shared" si="16"/>
        <v>0.03689814814814818</v>
      </c>
      <c r="I50" s="25">
        <f t="shared" si="17"/>
        <v>3188</v>
      </c>
      <c r="J50" s="68">
        <v>0.986</v>
      </c>
      <c r="K50" s="25">
        <f t="shared" si="18"/>
        <v>3143.368</v>
      </c>
      <c r="L50" s="26">
        <f t="shared" si="19"/>
        <v>4</v>
      </c>
      <c r="M50" s="26">
        <f t="shared" si="19"/>
        <v>4</v>
      </c>
      <c r="N50" s="25">
        <f t="shared" si="20"/>
        <v>3143.368</v>
      </c>
      <c r="O50" s="26">
        <f t="shared" si="21"/>
        <v>4</v>
      </c>
      <c r="P50" s="26">
        <f t="shared" si="21"/>
        <v>4</v>
      </c>
      <c r="Q50" s="50">
        <f t="shared" si="22"/>
        <v>4</v>
      </c>
    </row>
    <row r="51" spans="2:17" ht="15" customHeight="1">
      <c r="B51" s="47">
        <v>39</v>
      </c>
      <c r="C51" s="54">
        <v>1221</v>
      </c>
      <c r="D51" s="53" t="s">
        <v>119</v>
      </c>
      <c r="E51" s="56" t="s">
        <v>120</v>
      </c>
      <c r="F51" s="56" t="s">
        <v>121</v>
      </c>
      <c r="G51" s="23">
        <v>0.6099074074074075</v>
      </c>
      <c r="H51" s="24">
        <f t="shared" si="16"/>
        <v>0.036990740740740824</v>
      </c>
      <c r="I51" s="25">
        <f t="shared" si="17"/>
        <v>3196</v>
      </c>
      <c r="J51" s="68">
        <v>0.985</v>
      </c>
      <c r="K51" s="25">
        <f t="shared" si="18"/>
        <v>3148.06</v>
      </c>
      <c r="L51" s="26">
        <f t="shared" si="19"/>
        <v>5</v>
      </c>
      <c r="M51" s="26">
        <f t="shared" si="19"/>
        <v>5</v>
      </c>
      <c r="N51" s="25">
        <f t="shared" si="20"/>
        <v>3148.06</v>
      </c>
      <c r="O51" s="26">
        <f t="shared" si="21"/>
        <v>5</v>
      </c>
      <c r="P51" s="26">
        <f t="shared" si="21"/>
        <v>5</v>
      </c>
      <c r="Q51" s="50">
        <f t="shared" si="22"/>
        <v>5</v>
      </c>
    </row>
    <row r="52" spans="2:17" ht="15" customHeight="1">
      <c r="B52" s="47">
        <v>37</v>
      </c>
      <c r="C52" s="56">
        <v>275</v>
      </c>
      <c r="D52" s="57" t="s">
        <v>114</v>
      </c>
      <c r="E52" s="56" t="s">
        <v>18</v>
      </c>
      <c r="F52" s="59" t="s">
        <v>115</v>
      </c>
      <c r="G52" s="23">
        <v>0.6103009259259259</v>
      </c>
      <c r="H52" s="24">
        <f t="shared" si="16"/>
        <v>0.037384259259259256</v>
      </c>
      <c r="I52" s="25">
        <f t="shared" si="17"/>
        <v>3230</v>
      </c>
      <c r="J52" s="62">
        <v>0.988</v>
      </c>
      <c r="K52" s="25">
        <f t="shared" si="18"/>
        <v>3191.24</v>
      </c>
      <c r="L52" s="26">
        <f t="shared" si="19"/>
        <v>6</v>
      </c>
      <c r="M52" s="26">
        <f t="shared" si="19"/>
        <v>6</v>
      </c>
      <c r="N52" s="25">
        <f t="shared" si="20"/>
        <v>3191.24</v>
      </c>
      <c r="O52" s="26">
        <f t="shared" si="21"/>
        <v>6</v>
      </c>
      <c r="P52" s="26">
        <f t="shared" si="21"/>
        <v>6</v>
      </c>
      <c r="Q52" s="50">
        <f t="shared" si="22"/>
        <v>6</v>
      </c>
    </row>
    <row r="53" spans="2:17" ht="15" customHeight="1">
      <c r="B53" s="47">
        <v>35</v>
      </c>
      <c r="C53" s="56">
        <v>542</v>
      </c>
      <c r="D53" s="57" t="s">
        <v>163</v>
      </c>
      <c r="E53" s="56" t="s">
        <v>111</v>
      </c>
      <c r="F53" s="59" t="s">
        <v>122</v>
      </c>
      <c r="G53" s="23">
        <v>0.6117476851851852</v>
      </c>
      <c r="H53" s="24">
        <f t="shared" si="16"/>
        <v>0.038831018518518556</v>
      </c>
      <c r="I53" s="25">
        <f t="shared" si="17"/>
        <v>3355</v>
      </c>
      <c r="J53" s="62">
        <v>0.99</v>
      </c>
      <c r="K53" s="25">
        <f t="shared" si="18"/>
        <v>3321.45</v>
      </c>
      <c r="L53" s="26">
        <f t="shared" si="19"/>
        <v>7</v>
      </c>
      <c r="M53" s="26">
        <f t="shared" si="19"/>
        <v>7</v>
      </c>
      <c r="N53" s="25">
        <f t="shared" si="20"/>
        <v>3321.45</v>
      </c>
      <c r="O53" s="26">
        <f t="shared" si="21"/>
        <v>7</v>
      </c>
      <c r="P53" s="26">
        <f t="shared" si="21"/>
        <v>7</v>
      </c>
      <c r="Q53" s="50">
        <f t="shared" si="22"/>
        <v>7</v>
      </c>
    </row>
    <row r="54" spans="2:17" ht="15" customHeight="1">
      <c r="B54" s="47">
        <v>34</v>
      </c>
      <c r="C54" s="56">
        <v>408</v>
      </c>
      <c r="D54" s="57" t="s">
        <v>108</v>
      </c>
      <c r="E54" s="56" t="s">
        <v>109</v>
      </c>
      <c r="F54" s="59" t="s">
        <v>110</v>
      </c>
      <c r="G54" s="23">
        <v>0.6125578703703703</v>
      </c>
      <c r="H54" s="24">
        <f t="shared" si="16"/>
        <v>0.03964120370370372</v>
      </c>
      <c r="I54" s="25">
        <f t="shared" si="17"/>
        <v>3425</v>
      </c>
      <c r="J54" s="62">
        <v>0.99</v>
      </c>
      <c r="K54" s="25">
        <f t="shared" si="18"/>
        <v>3390.75</v>
      </c>
      <c r="L54" s="26">
        <f t="shared" si="19"/>
        <v>8</v>
      </c>
      <c r="M54" s="26">
        <f t="shared" si="19"/>
        <v>8</v>
      </c>
      <c r="N54" s="25">
        <f t="shared" si="20"/>
        <v>3390.75</v>
      </c>
      <c r="O54" s="26">
        <f t="shared" si="21"/>
        <v>8</v>
      </c>
      <c r="P54" s="26">
        <f t="shared" si="21"/>
        <v>8</v>
      </c>
      <c r="Q54" s="50">
        <f t="shared" si="22"/>
        <v>8</v>
      </c>
    </row>
    <row r="55" spans="2:17" ht="15" customHeight="1">
      <c r="B55" s="47">
        <v>36</v>
      </c>
      <c r="C55" s="56">
        <v>2901</v>
      </c>
      <c r="D55" s="57" t="s">
        <v>112</v>
      </c>
      <c r="E55" s="56" t="s">
        <v>111</v>
      </c>
      <c r="F55" s="59" t="s">
        <v>113</v>
      </c>
      <c r="G55" s="23">
        <v>0.613125</v>
      </c>
      <c r="H55" s="24">
        <f t="shared" si="16"/>
        <v>0.0402083333333334</v>
      </c>
      <c r="I55" s="25">
        <f t="shared" si="17"/>
        <v>3474</v>
      </c>
      <c r="J55" s="62">
        <v>0.988</v>
      </c>
      <c r="K55" s="25">
        <f t="shared" si="18"/>
        <v>3432.312</v>
      </c>
      <c r="L55" s="26">
        <f t="shared" si="19"/>
        <v>9</v>
      </c>
      <c r="M55" s="26">
        <f t="shared" si="19"/>
        <v>9</v>
      </c>
      <c r="N55" s="25">
        <f t="shared" si="20"/>
        <v>3432.312</v>
      </c>
      <c r="O55" s="26">
        <f t="shared" si="21"/>
        <v>9</v>
      </c>
      <c r="P55" s="26">
        <f t="shared" si="21"/>
        <v>9</v>
      </c>
      <c r="Q55" s="50">
        <f t="shared" si="22"/>
        <v>9</v>
      </c>
    </row>
    <row r="56" spans="2:17" ht="15" customHeight="1">
      <c r="B56" s="47">
        <v>30</v>
      </c>
      <c r="C56" s="56">
        <v>481</v>
      </c>
      <c r="D56" s="57" t="s">
        <v>99</v>
      </c>
      <c r="E56" s="56" t="s">
        <v>100</v>
      </c>
      <c r="F56" s="59" t="s">
        <v>101</v>
      </c>
      <c r="G56" s="23">
        <v>0.6148611111111111</v>
      </c>
      <c r="H56" s="24">
        <f t="shared" si="16"/>
        <v>0.04194444444444445</v>
      </c>
      <c r="I56" s="25">
        <f t="shared" si="17"/>
        <v>3624</v>
      </c>
      <c r="J56" s="62">
        <v>1.017</v>
      </c>
      <c r="K56" s="25">
        <f t="shared" si="18"/>
        <v>3685.6079999999997</v>
      </c>
      <c r="L56" s="26">
        <f t="shared" si="19"/>
        <v>10</v>
      </c>
      <c r="M56" s="26">
        <f t="shared" si="19"/>
        <v>10</v>
      </c>
      <c r="N56" s="25">
        <f t="shared" si="20"/>
        <v>3685.6079999999997</v>
      </c>
      <c r="O56" s="26">
        <f t="shared" si="21"/>
        <v>10</v>
      </c>
      <c r="P56" s="26">
        <f t="shared" si="21"/>
        <v>10</v>
      </c>
      <c r="Q56" s="50">
        <f t="shared" si="22"/>
        <v>10</v>
      </c>
    </row>
    <row r="57" spans="1:15" ht="18.75" customHeight="1">
      <c r="A57" s="5" t="s">
        <v>38</v>
      </c>
      <c r="B57" s="46"/>
      <c r="C57" s="1"/>
      <c r="D57" s="1"/>
      <c r="E57" s="1"/>
      <c r="F57" s="27"/>
      <c r="G57" s="1"/>
      <c r="H57" s="7" t="s">
        <v>0</v>
      </c>
      <c r="I57" s="8">
        <v>0.5729166666666666</v>
      </c>
      <c r="J57" s="72"/>
      <c r="K57" s="10"/>
      <c r="L57" s="6"/>
      <c r="M57" s="10"/>
      <c r="N57" s="10"/>
      <c r="O57" s="6"/>
    </row>
    <row r="58" spans="2:17" ht="12.75">
      <c r="B58" s="11" t="s">
        <v>32</v>
      </c>
      <c r="C58" s="11" t="s">
        <v>1</v>
      </c>
      <c r="D58" s="80" t="s">
        <v>2</v>
      </c>
      <c r="E58" s="82" t="s">
        <v>3</v>
      </c>
      <c r="F58" s="82" t="s">
        <v>4</v>
      </c>
      <c r="G58" s="12" t="s">
        <v>5</v>
      </c>
      <c r="H58" s="13" t="s">
        <v>6</v>
      </c>
      <c r="I58" s="14" t="s">
        <v>6</v>
      </c>
      <c r="J58" s="84" t="s">
        <v>7</v>
      </c>
      <c r="K58" s="15" t="s">
        <v>8</v>
      </c>
      <c r="L58" s="16"/>
      <c r="M58" s="17"/>
      <c r="N58" s="15" t="s">
        <v>9</v>
      </c>
      <c r="O58" s="16"/>
      <c r="P58" s="17"/>
      <c r="Q58" s="48" t="s">
        <v>33</v>
      </c>
    </row>
    <row r="59" spans="2:17" ht="12.75">
      <c r="B59" s="18" t="s">
        <v>10</v>
      </c>
      <c r="C59" s="18" t="s">
        <v>10</v>
      </c>
      <c r="D59" s="81"/>
      <c r="E59" s="83"/>
      <c r="F59" s="83"/>
      <c r="G59" s="19" t="s">
        <v>11</v>
      </c>
      <c r="H59" s="19" t="s">
        <v>12</v>
      </c>
      <c r="I59" s="20" t="s">
        <v>12</v>
      </c>
      <c r="J59" s="85"/>
      <c r="K59" s="21" t="s">
        <v>156</v>
      </c>
      <c r="L59" s="21" t="s">
        <v>13</v>
      </c>
      <c r="M59" s="22" t="s">
        <v>14</v>
      </c>
      <c r="N59" s="21" t="s">
        <v>156</v>
      </c>
      <c r="O59" s="21" t="s">
        <v>13</v>
      </c>
      <c r="P59" s="22" t="s">
        <v>14</v>
      </c>
      <c r="Q59" s="49" t="s">
        <v>34</v>
      </c>
    </row>
    <row r="60" spans="2:17" ht="15" customHeight="1">
      <c r="B60" s="47">
        <v>40</v>
      </c>
      <c r="C60" s="53">
        <v>773</v>
      </c>
      <c r="D60" s="56" t="s">
        <v>123</v>
      </c>
      <c r="E60" s="56" t="s">
        <v>124</v>
      </c>
      <c r="F60" s="56" t="s">
        <v>125</v>
      </c>
      <c r="G60" s="23">
        <v>0.6113657407407408</v>
      </c>
      <c r="H60" s="24">
        <f aca="true" t="shared" si="23" ref="H60:H67">IF(G60&gt;I$57,G60-I$57,G60+24-I$57)</f>
        <v>0.03844907407407416</v>
      </c>
      <c r="I60" s="25">
        <f aca="true" t="shared" si="24" ref="I60:I67">HOUR(H60)*60*60+MINUTE(H60)*60+SECOND(H60)</f>
        <v>3322</v>
      </c>
      <c r="J60" s="74">
        <v>0.972</v>
      </c>
      <c r="K60" s="25">
        <f aca="true" t="shared" si="25" ref="K60:K67">I60*J60</f>
        <v>3228.984</v>
      </c>
      <c r="L60" s="26">
        <f aca="true" t="shared" si="26" ref="L60:M67">RANK(K60,K$60:K$68,1)</f>
        <v>1</v>
      </c>
      <c r="M60" s="26">
        <f t="shared" si="26"/>
        <v>1</v>
      </c>
      <c r="N60" s="25">
        <f aca="true" t="shared" si="27" ref="N60:N67">I60*J60</f>
        <v>3228.984</v>
      </c>
      <c r="O60" s="26">
        <f aca="true" t="shared" si="28" ref="O60:P67">RANK(N60,N$60:N$68,1)</f>
        <v>1</v>
      </c>
      <c r="P60" s="26">
        <f t="shared" si="28"/>
        <v>1</v>
      </c>
      <c r="Q60" s="50">
        <f aca="true" t="shared" si="29" ref="Q60:Q68">P60*1</f>
        <v>1</v>
      </c>
    </row>
    <row r="61" spans="2:17" ht="15" customHeight="1">
      <c r="B61" s="47">
        <v>47</v>
      </c>
      <c r="C61" s="53">
        <v>351</v>
      </c>
      <c r="D61" s="53" t="s">
        <v>140</v>
      </c>
      <c r="E61" s="56" t="s">
        <v>18</v>
      </c>
      <c r="F61" s="56" t="s">
        <v>141</v>
      </c>
      <c r="G61" s="23">
        <v>0.6150810185185185</v>
      </c>
      <c r="H61" s="24">
        <f t="shared" si="23"/>
        <v>0.042164351851851856</v>
      </c>
      <c r="I61" s="25">
        <f t="shared" si="24"/>
        <v>3643</v>
      </c>
      <c r="J61" s="74">
        <v>0.904</v>
      </c>
      <c r="K61" s="25">
        <f t="shared" si="25"/>
        <v>3293.272</v>
      </c>
      <c r="L61" s="26">
        <f t="shared" si="26"/>
        <v>2</v>
      </c>
      <c r="M61" s="26">
        <f t="shared" si="26"/>
        <v>2</v>
      </c>
      <c r="N61" s="25">
        <f t="shared" si="27"/>
        <v>3293.272</v>
      </c>
      <c r="O61" s="26">
        <f t="shared" si="28"/>
        <v>2</v>
      </c>
      <c r="P61" s="26">
        <f t="shared" si="28"/>
        <v>2</v>
      </c>
      <c r="Q61" s="50">
        <f t="shared" si="29"/>
        <v>2</v>
      </c>
    </row>
    <row r="62" spans="2:17" ht="15" customHeight="1">
      <c r="B62" s="47">
        <v>44</v>
      </c>
      <c r="C62" s="53">
        <v>348</v>
      </c>
      <c r="D62" s="51" t="s">
        <v>132</v>
      </c>
      <c r="E62" s="54" t="s">
        <v>133</v>
      </c>
      <c r="F62" s="54" t="s">
        <v>134</v>
      </c>
      <c r="G62" s="23">
        <v>0.6140277777777777</v>
      </c>
      <c r="H62" s="24">
        <f t="shared" si="23"/>
        <v>0.0411111111111111</v>
      </c>
      <c r="I62" s="25">
        <f t="shared" si="24"/>
        <v>3552</v>
      </c>
      <c r="J62" s="74">
        <v>0.957</v>
      </c>
      <c r="K62" s="25">
        <f t="shared" si="25"/>
        <v>3399.2639999999997</v>
      </c>
      <c r="L62" s="26">
        <f t="shared" si="26"/>
        <v>3</v>
      </c>
      <c r="M62" s="26">
        <f t="shared" si="26"/>
        <v>3</v>
      </c>
      <c r="N62" s="25">
        <f t="shared" si="27"/>
        <v>3399.2639999999997</v>
      </c>
      <c r="O62" s="26">
        <f t="shared" si="28"/>
        <v>3</v>
      </c>
      <c r="P62" s="26">
        <f t="shared" si="28"/>
        <v>3</v>
      </c>
      <c r="Q62" s="50">
        <f t="shared" si="29"/>
        <v>3</v>
      </c>
    </row>
    <row r="63" spans="2:17" ht="15" customHeight="1">
      <c r="B63" s="47">
        <v>48</v>
      </c>
      <c r="C63" s="53">
        <v>4044</v>
      </c>
      <c r="D63" s="63" t="s">
        <v>142</v>
      </c>
      <c r="E63" s="56" t="s">
        <v>143</v>
      </c>
      <c r="F63" s="64" t="s">
        <v>144</v>
      </c>
      <c r="G63" s="23">
        <v>0.6187268518518518</v>
      </c>
      <c r="H63" s="24">
        <f t="shared" si="23"/>
        <v>0.045810185185185204</v>
      </c>
      <c r="I63" s="25">
        <f t="shared" si="24"/>
        <v>3958</v>
      </c>
      <c r="J63" s="62">
        <v>0.868</v>
      </c>
      <c r="K63" s="25">
        <f t="shared" si="25"/>
        <v>3435.544</v>
      </c>
      <c r="L63" s="26">
        <f t="shared" si="26"/>
        <v>4</v>
      </c>
      <c r="M63" s="26">
        <f t="shared" si="26"/>
        <v>4</v>
      </c>
      <c r="N63" s="25">
        <f t="shared" si="27"/>
        <v>3435.544</v>
      </c>
      <c r="O63" s="26">
        <f t="shared" si="28"/>
        <v>4</v>
      </c>
      <c r="P63" s="26">
        <f t="shared" si="28"/>
        <v>4</v>
      </c>
      <c r="Q63" s="50">
        <f t="shared" si="29"/>
        <v>4</v>
      </c>
    </row>
    <row r="64" spans="2:17" ht="15" customHeight="1">
      <c r="B64" s="47">
        <v>46</v>
      </c>
      <c r="C64" s="53">
        <v>801</v>
      </c>
      <c r="D64" s="57" t="s">
        <v>137</v>
      </c>
      <c r="E64" s="56" t="s">
        <v>138</v>
      </c>
      <c r="F64" s="59" t="s">
        <v>139</v>
      </c>
      <c r="G64" s="23">
        <v>0.6157175925925926</v>
      </c>
      <c r="H64" s="24">
        <f t="shared" si="23"/>
        <v>0.04280092592592599</v>
      </c>
      <c r="I64" s="25">
        <f t="shared" si="24"/>
        <v>3698</v>
      </c>
      <c r="J64" s="62">
        <v>0.954</v>
      </c>
      <c r="K64" s="25">
        <f t="shared" si="25"/>
        <v>3527.892</v>
      </c>
      <c r="L64" s="26">
        <f t="shared" si="26"/>
        <v>5</v>
      </c>
      <c r="M64" s="26">
        <f t="shared" si="26"/>
        <v>5</v>
      </c>
      <c r="N64" s="25">
        <f t="shared" si="27"/>
        <v>3527.892</v>
      </c>
      <c r="O64" s="26">
        <f t="shared" si="28"/>
        <v>5</v>
      </c>
      <c r="P64" s="26">
        <f t="shared" si="28"/>
        <v>5</v>
      </c>
      <c r="Q64" s="50">
        <f t="shared" si="29"/>
        <v>5</v>
      </c>
    </row>
    <row r="65" spans="2:17" ht="15" customHeight="1">
      <c r="B65" s="47">
        <v>41</v>
      </c>
      <c r="C65" s="53">
        <v>3100</v>
      </c>
      <c r="D65" s="63" t="s">
        <v>164</v>
      </c>
      <c r="E65" s="56" t="s">
        <v>126</v>
      </c>
      <c r="F65" s="64" t="s">
        <v>127</v>
      </c>
      <c r="G65" s="23">
        <v>0.6161458333333333</v>
      </c>
      <c r="H65" s="24">
        <f t="shared" si="23"/>
        <v>0.04322916666666665</v>
      </c>
      <c r="I65" s="25">
        <f t="shared" si="24"/>
        <v>3735</v>
      </c>
      <c r="J65" s="62">
        <v>0.965</v>
      </c>
      <c r="K65" s="25">
        <f t="shared" si="25"/>
        <v>3604.275</v>
      </c>
      <c r="L65" s="26">
        <f t="shared" si="26"/>
        <v>6</v>
      </c>
      <c r="M65" s="26">
        <f t="shared" si="26"/>
        <v>6</v>
      </c>
      <c r="N65" s="25">
        <f t="shared" si="27"/>
        <v>3604.275</v>
      </c>
      <c r="O65" s="26">
        <f t="shared" si="28"/>
        <v>6</v>
      </c>
      <c r="P65" s="26">
        <f t="shared" si="28"/>
        <v>6</v>
      </c>
      <c r="Q65" s="50">
        <f t="shared" si="29"/>
        <v>6</v>
      </c>
    </row>
    <row r="66" spans="2:17" ht="15" customHeight="1">
      <c r="B66" s="47">
        <v>43</v>
      </c>
      <c r="C66" s="56">
        <v>25005</v>
      </c>
      <c r="D66" s="57" t="s">
        <v>165</v>
      </c>
      <c r="E66" s="56" t="s">
        <v>129</v>
      </c>
      <c r="F66" s="59" t="s">
        <v>131</v>
      </c>
      <c r="G66" s="23">
        <v>0.6175347222222222</v>
      </c>
      <c r="H66" s="24">
        <f t="shared" si="23"/>
        <v>0.044618055555555536</v>
      </c>
      <c r="I66" s="25">
        <f t="shared" si="24"/>
        <v>3855</v>
      </c>
      <c r="J66" s="62">
        <v>0.958</v>
      </c>
      <c r="K66" s="25">
        <f t="shared" si="25"/>
        <v>3693.0899999999997</v>
      </c>
      <c r="L66" s="26">
        <f t="shared" si="26"/>
        <v>7</v>
      </c>
      <c r="M66" s="26">
        <f t="shared" si="26"/>
        <v>7</v>
      </c>
      <c r="N66" s="25">
        <f t="shared" si="27"/>
        <v>3693.0899999999997</v>
      </c>
      <c r="O66" s="26">
        <f t="shared" si="28"/>
        <v>7</v>
      </c>
      <c r="P66" s="26">
        <f t="shared" si="28"/>
        <v>7</v>
      </c>
      <c r="Q66" s="50">
        <f t="shared" si="29"/>
        <v>7</v>
      </c>
    </row>
    <row r="67" spans="2:17" ht="15" customHeight="1">
      <c r="B67" s="47">
        <v>42</v>
      </c>
      <c r="C67" s="53">
        <v>1666</v>
      </c>
      <c r="D67" s="57" t="s">
        <v>128</v>
      </c>
      <c r="E67" s="56" t="s">
        <v>129</v>
      </c>
      <c r="F67" s="59" t="s">
        <v>130</v>
      </c>
      <c r="G67" s="23">
        <v>0.619525462962963</v>
      </c>
      <c r="H67" s="24">
        <f t="shared" si="23"/>
        <v>0.04660879629629633</v>
      </c>
      <c r="I67" s="25">
        <f t="shared" si="24"/>
        <v>4027</v>
      </c>
      <c r="J67" s="62">
        <v>0.961</v>
      </c>
      <c r="K67" s="25">
        <f t="shared" si="25"/>
        <v>3869.9469999999997</v>
      </c>
      <c r="L67" s="26">
        <f t="shared" si="26"/>
        <v>8</v>
      </c>
      <c r="M67" s="26">
        <f t="shared" si="26"/>
        <v>8</v>
      </c>
      <c r="N67" s="25">
        <f t="shared" si="27"/>
        <v>3869.9469999999997</v>
      </c>
      <c r="O67" s="26">
        <f t="shared" si="28"/>
        <v>8</v>
      </c>
      <c r="P67" s="26">
        <f t="shared" si="28"/>
        <v>8</v>
      </c>
      <c r="Q67" s="50">
        <f t="shared" si="29"/>
        <v>8</v>
      </c>
    </row>
    <row r="68" spans="2:17" ht="15" customHeight="1">
      <c r="B68" s="47">
        <v>45</v>
      </c>
      <c r="C68" s="53">
        <v>1990</v>
      </c>
      <c r="D68" s="57" t="s">
        <v>135</v>
      </c>
      <c r="E68" s="56" t="s">
        <v>18</v>
      </c>
      <c r="F68" s="59" t="s">
        <v>136</v>
      </c>
      <c r="G68" s="23" t="s">
        <v>182</v>
      </c>
      <c r="H68" s="24" t="s">
        <v>183</v>
      </c>
      <c r="I68" s="25" t="s">
        <v>183</v>
      </c>
      <c r="J68" s="62">
        <v>0.957</v>
      </c>
      <c r="K68" s="25" t="s">
        <v>182</v>
      </c>
      <c r="L68" s="26" t="s">
        <v>183</v>
      </c>
      <c r="M68" s="26">
        <v>10</v>
      </c>
      <c r="N68" s="25" t="s">
        <v>182</v>
      </c>
      <c r="O68" s="26" t="s">
        <v>183</v>
      </c>
      <c r="P68" s="26">
        <v>10</v>
      </c>
      <c r="Q68" s="50">
        <f t="shared" si="29"/>
        <v>10</v>
      </c>
    </row>
    <row r="69" spans="1:15" ht="18.75" customHeight="1">
      <c r="A69" s="32" t="s">
        <v>23</v>
      </c>
      <c r="B69" s="32"/>
      <c r="C69" s="33"/>
      <c r="D69" s="33"/>
      <c r="E69" s="33"/>
      <c r="F69" s="33"/>
      <c r="G69" s="3"/>
      <c r="H69" s="34" t="s">
        <v>0</v>
      </c>
      <c r="I69" s="8">
        <v>0.5729166666666666</v>
      </c>
      <c r="J69" s="75"/>
      <c r="K69" s="35"/>
      <c r="L69" s="35"/>
      <c r="M69" s="36"/>
      <c r="N69" s="35"/>
      <c r="O69" s="35"/>
    </row>
    <row r="70" spans="2:17" ht="12.75">
      <c r="B70" s="11" t="s">
        <v>32</v>
      </c>
      <c r="C70" s="11" t="s">
        <v>1</v>
      </c>
      <c r="D70" s="80" t="s">
        <v>2</v>
      </c>
      <c r="E70" s="82" t="s">
        <v>3</v>
      </c>
      <c r="F70" s="82" t="s">
        <v>4</v>
      </c>
      <c r="G70" s="12" t="s">
        <v>5</v>
      </c>
      <c r="H70" s="13" t="s">
        <v>6</v>
      </c>
      <c r="I70" s="14" t="s">
        <v>6</v>
      </c>
      <c r="J70" s="84" t="s">
        <v>24</v>
      </c>
      <c r="K70" s="15" t="s">
        <v>8</v>
      </c>
      <c r="L70" s="16"/>
      <c r="M70" s="17"/>
      <c r="N70" s="15" t="s">
        <v>9</v>
      </c>
      <c r="O70" s="16"/>
      <c r="P70" s="17"/>
      <c r="Q70" s="48" t="s">
        <v>33</v>
      </c>
    </row>
    <row r="71" spans="2:17" ht="12.75">
      <c r="B71" s="18" t="s">
        <v>10</v>
      </c>
      <c r="C71" s="18" t="s">
        <v>10</v>
      </c>
      <c r="D71" s="81"/>
      <c r="E71" s="83"/>
      <c r="F71" s="83"/>
      <c r="G71" s="19" t="s">
        <v>11</v>
      </c>
      <c r="H71" s="19" t="s">
        <v>12</v>
      </c>
      <c r="I71" s="20" t="s">
        <v>12</v>
      </c>
      <c r="J71" s="85"/>
      <c r="K71" s="21" t="s">
        <v>156</v>
      </c>
      <c r="L71" s="21" t="s">
        <v>13</v>
      </c>
      <c r="M71" s="22" t="s">
        <v>14</v>
      </c>
      <c r="N71" s="21" t="s">
        <v>156</v>
      </c>
      <c r="O71" s="21" t="s">
        <v>13</v>
      </c>
      <c r="P71" s="22" t="s">
        <v>14</v>
      </c>
      <c r="Q71" s="49" t="s">
        <v>34</v>
      </c>
    </row>
    <row r="72" spans="2:17" ht="15" customHeight="1">
      <c r="B72" s="47">
        <v>50</v>
      </c>
      <c r="C72" s="53">
        <v>954</v>
      </c>
      <c r="D72" s="53" t="s">
        <v>147</v>
      </c>
      <c r="E72" s="56" t="s">
        <v>148</v>
      </c>
      <c r="F72" s="59" t="s">
        <v>149</v>
      </c>
      <c r="G72" s="23">
        <v>0.6198726851851851</v>
      </c>
      <c r="H72" s="24">
        <f>IF(G72&gt;I$69,G72-I$69,G72+24-I$69)</f>
        <v>0.046956018518518494</v>
      </c>
      <c r="I72" s="25">
        <f>HOUR(H72)*60*60+MINUTE(H72)*60+SECOND(H72)</f>
        <v>4057</v>
      </c>
      <c r="J72" s="62">
        <v>0.966</v>
      </c>
      <c r="K72" s="25">
        <f>I72*J72</f>
        <v>3919.062</v>
      </c>
      <c r="L72" s="26">
        <f>RANK(K72,K$72:K$74,1)</f>
        <v>1</v>
      </c>
      <c r="M72" s="26">
        <f>RANK(L72,L$72:L$74,1)</f>
        <v>1</v>
      </c>
      <c r="N72" s="25">
        <f>I72*J72</f>
        <v>3919.062</v>
      </c>
      <c r="O72" s="26">
        <f>RANK(N72,N$72:N$74,1)</f>
        <v>1</v>
      </c>
      <c r="P72" s="26">
        <f>RANK(O72,O$72:O$74,1)</f>
        <v>1</v>
      </c>
      <c r="Q72" s="50">
        <f>P72*1</f>
        <v>1</v>
      </c>
    </row>
    <row r="73" spans="2:17" ht="15" customHeight="1">
      <c r="B73" s="47">
        <v>49</v>
      </c>
      <c r="C73" s="65">
        <v>1031</v>
      </c>
      <c r="D73" s="56" t="s">
        <v>145</v>
      </c>
      <c r="E73" s="59" t="s">
        <v>109</v>
      </c>
      <c r="F73" s="56" t="s">
        <v>146</v>
      </c>
      <c r="G73" s="23">
        <v>0.6201388888888889</v>
      </c>
      <c r="H73" s="24">
        <f>IF(G73&gt;I$69,G73-I$69,G73+24-I$69)</f>
        <v>0.047222222222222276</v>
      </c>
      <c r="I73" s="25">
        <f>HOUR(H73)*60*60+MINUTE(H73)*60+SECOND(H73)</f>
        <v>4080</v>
      </c>
      <c r="J73" s="62">
        <v>0.992</v>
      </c>
      <c r="K73" s="25">
        <f>I73*J73</f>
        <v>4047.36</v>
      </c>
      <c r="L73" s="26">
        <f>RANK(K73,K$72:K$74,1)</f>
        <v>2</v>
      </c>
      <c r="M73" s="26">
        <f>RANK(L73,L$72:L$74,1)</f>
        <v>2</v>
      </c>
      <c r="N73" s="25">
        <f>I73*J73</f>
        <v>4047.36</v>
      </c>
      <c r="O73" s="26">
        <f>RANK(N73,N$72:N$74,1)</f>
        <v>2</v>
      </c>
      <c r="P73" s="26">
        <f>RANK(O73,O$72:O$74,1)</f>
        <v>2</v>
      </c>
      <c r="Q73" s="50">
        <f>P73*1</f>
        <v>2</v>
      </c>
    </row>
    <row r="74" spans="2:17" ht="15" customHeight="1">
      <c r="B74" s="47">
        <v>51</v>
      </c>
      <c r="C74" s="53"/>
      <c r="D74" s="57" t="s">
        <v>150</v>
      </c>
      <c r="E74" s="56" t="s">
        <v>151</v>
      </c>
      <c r="F74" s="59" t="s">
        <v>152</v>
      </c>
      <c r="G74" s="23" t="s">
        <v>182</v>
      </c>
      <c r="H74" s="24" t="s">
        <v>183</v>
      </c>
      <c r="I74" s="25" t="s">
        <v>183</v>
      </c>
      <c r="J74" s="62">
        <v>0.939</v>
      </c>
      <c r="K74" s="25" t="s">
        <v>182</v>
      </c>
      <c r="L74" s="26" t="s">
        <v>183</v>
      </c>
      <c r="M74" s="26">
        <v>4</v>
      </c>
      <c r="N74" s="25" t="s">
        <v>182</v>
      </c>
      <c r="O74" s="26" t="s">
        <v>183</v>
      </c>
      <c r="P74" s="26">
        <v>4</v>
      </c>
      <c r="Q74" s="50">
        <f>P74*1</f>
        <v>4</v>
      </c>
    </row>
    <row r="75" spans="2:15" ht="15.75">
      <c r="B75" s="37"/>
      <c r="C75" s="38" t="s">
        <v>25</v>
      </c>
      <c r="D75" s="38"/>
      <c r="E75" s="38"/>
      <c r="F75" s="39"/>
      <c r="G75" s="39"/>
      <c r="H75" s="39"/>
      <c r="I75" s="39"/>
      <c r="J75" s="76"/>
      <c r="K75" s="31" t="s">
        <v>27</v>
      </c>
      <c r="L75" s="40"/>
      <c r="M75" s="39"/>
      <c r="N75" s="39"/>
      <c r="O75" s="41"/>
    </row>
    <row r="76" spans="2:15" ht="12.75">
      <c r="B76" s="1"/>
      <c r="C76" s="30" t="s">
        <v>22</v>
      </c>
      <c r="D76" s="28"/>
      <c r="E76" s="28"/>
      <c r="F76" s="37"/>
      <c r="G76" s="37"/>
      <c r="I76" s="3"/>
      <c r="J76" s="77"/>
      <c r="K76" s="45" t="s">
        <v>185</v>
      </c>
      <c r="L76" s="3"/>
      <c r="M76" s="42"/>
      <c r="N76" s="41"/>
      <c r="O76" s="37"/>
    </row>
  </sheetData>
  <sheetProtection/>
  <mergeCells count="20">
    <mergeCell ref="D45:D46"/>
    <mergeCell ref="E45:E46"/>
    <mergeCell ref="F45:F46"/>
    <mergeCell ref="J45:J46"/>
    <mergeCell ref="D70:D71"/>
    <mergeCell ref="E70:E71"/>
    <mergeCell ref="F70:F71"/>
    <mergeCell ref="J70:J71"/>
    <mergeCell ref="F58:F59"/>
    <mergeCell ref="J58:J59"/>
    <mergeCell ref="D58:D59"/>
    <mergeCell ref="E58:E59"/>
    <mergeCell ref="J4:J5"/>
    <mergeCell ref="D4:D5"/>
    <mergeCell ref="E4:E5"/>
    <mergeCell ref="F4:F5"/>
    <mergeCell ref="D23:D24"/>
    <mergeCell ref="E23:E24"/>
    <mergeCell ref="F23:F24"/>
    <mergeCell ref="J23:J24"/>
  </mergeCells>
  <printOptions/>
  <pageMargins left="0.15748031496062992" right="0" top="0.2362204724409449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C1">
      <selection activeCell="F69" sqref="F69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140625" style="0" customWidth="1"/>
    <col min="4" max="4" width="13.7109375" style="0" customWidth="1"/>
    <col min="5" max="5" width="31.421875" style="0" customWidth="1"/>
    <col min="6" max="6" width="8.28125" style="0" customWidth="1"/>
    <col min="7" max="7" width="7.7109375" style="0" customWidth="1"/>
    <col min="8" max="8" width="6.8515625" style="0" customWidth="1"/>
    <col min="9" max="9" width="5.28125" style="0" customWidth="1"/>
    <col min="10" max="10" width="7.140625" style="0" customWidth="1"/>
    <col min="11" max="11" width="3.8515625" style="0" customWidth="1"/>
    <col min="12" max="12" width="4.421875" style="0" customWidth="1"/>
    <col min="13" max="13" width="7.28125" style="0" customWidth="1"/>
    <col min="14" max="14" width="3.8515625" style="0" customWidth="1"/>
    <col min="15" max="15" width="4.421875" style="0" customWidth="1"/>
  </cols>
  <sheetData>
    <row r="1" spans="2:15" ht="15">
      <c r="B1" s="1"/>
      <c r="C1" s="1"/>
      <c r="D1" s="1"/>
      <c r="E1" s="2" t="s">
        <v>153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4" t="s">
        <v>157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44" t="s">
        <v>26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ht="18.75" customHeight="1">
      <c r="A4" s="5" t="s">
        <v>154</v>
      </c>
      <c r="B4" s="5"/>
      <c r="C4" s="6"/>
      <c r="D4" s="6"/>
      <c r="E4" s="6"/>
      <c r="F4" s="6"/>
      <c r="G4" s="7"/>
      <c r="H4" s="7" t="s">
        <v>0</v>
      </c>
      <c r="I4" s="8">
        <v>0.5694444444444444</v>
      </c>
      <c r="J4" s="9"/>
      <c r="K4" s="10"/>
      <c r="L4" s="6"/>
      <c r="M4" s="10"/>
      <c r="N4" s="10"/>
      <c r="O4" s="6"/>
    </row>
    <row r="5" spans="1:15" ht="12.75">
      <c r="A5" s="11" t="s">
        <v>32</v>
      </c>
      <c r="B5" s="11" t="s">
        <v>1</v>
      </c>
      <c r="C5" s="80" t="s">
        <v>2</v>
      </c>
      <c r="D5" s="82" t="s">
        <v>3</v>
      </c>
      <c r="E5" s="82" t="s">
        <v>4</v>
      </c>
      <c r="F5" s="12" t="s">
        <v>5</v>
      </c>
      <c r="G5" s="13" t="s">
        <v>6</v>
      </c>
      <c r="H5" s="14" t="s">
        <v>6</v>
      </c>
      <c r="I5" s="86" t="s">
        <v>7</v>
      </c>
      <c r="J5" s="15" t="s">
        <v>8</v>
      </c>
      <c r="K5" s="16"/>
      <c r="L5" s="17"/>
      <c r="M5" s="15" t="s">
        <v>9</v>
      </c>
      <c r="N5" s="16"/>
      <c r="O5" s="17"/>
    </row>
    <row r="6" spans="1:15" ht="12.75">
      <c r="A6" s="18" t="s">
        <v>10</v>
      </c>
      <c r="B6" s="18" t="s">
        <v>10</v>
      </c>
      <c r="C6" s="81"/>
      <c r="D6" s="83"/>
      <c r="E6" s="83"/>
      <c r="F6" s="19" t="s">
        <v>11</v>
      </c>
      <c r="G6" s="19" t="s">
        <v>12</v>
      </c>
      <c r="H6" s="20" t="s">
        <v>12</v>
      </c>
      <c r="I6" s="87"/>
      <c r="J6" s="21" t="s">
        <v>156</v>
      </c>
      <c r="K6" s="21" t="s">
        <v>13</v>
      </c>
      <c r="L6" s="22" t="s">
        <v>14</v>
      </c>
      <c r="M6" s="21" t="s">
        <v>156</v>
      </c>
      <c r="N6" s="21" t="s">
        <v>13</v>
      </c>
      <c r="O6" s="22" t="s">
        <v>14</v>
      </c>
    </row>
    <row r="7" spans="1:15" ht="15" customHeight="1">
      <c r="A7" s="78" t="s">
        <v>175</v>
      </c>
      <c r="B7" s="51">
        <v>364</v>
      </c>
      <c r="C7" s="52" t="s">
        <v>55</v>
      </c>
      <c r="D7" s="51" t="s">
        <v>18</v>
      </c>
      <c r="E7" s="53" t="s">
        <v>159</v>
      </c>
      <c r="F7" s="23">
        <v>0.6167939814814815</v>
      </c>
      <c r="G7" s="24">
        <f aca="true" t="shared" si="0" ref="G7:G30">IF(F7&gt;I$4,F7-I$4,F7+24-I$4)</f>
        <v>0.04734953703703704</v>
      </c>
      <c r="H7" s="25">
        <f aca="true" t="shared" si="1" ref="H7:H30">HOUR(G7)*60*60+MINUTE(G7)*60+SECOND(G7)</f>
        <v>4091</v>
      </c>
      <c r="I7" s="60">
        <v>1.11</v>
      </c>
      <c r="J7" s="25">
        <f aca="true" t="shared" si="2" ref="J7:J30">H7*I7</f>
        <v>4541.01</v>
      </c>
      <c r="K7" s="26">
        <f aca="true" t="shared" si="3" ref="K7:L13">RANK(J7,J$7:J$35,1)</f>
        <v>1</v>
      </c>
      <c r="L7" s="26">
        <f t="shared" si="3"/>
        <v>1</v>
      </c>
      <c r="M7" s="25">
        <f aca="true" t="shared" si="4" ref="M7:M30">H7*I7</f>
        <v>4541.01</v>
      </c>
      <c r="N7" s="26">
        <f aca="true" t="shared" si="5" ref="N7:O13">RANK(M7,M$7:M$35,1)</f>
        <v>1</v>
      </c>
      <c r="O7" s="26">
        <f t="shared" si="5"/>
        <v>1</v>
      </c>
    </row>
    <row r="8" spans="1:15" ht="15" customHeight="1">
      <c r="A8" s="78" t="s">
        <v>173</v>
      </c>
      <c r="B8" s="53">
        <v>1245</v>
      </c>
      <c r="C8" s="53" t="s">
        <v>51</v>
      </c>
      <c r="D8" s="54" t="s">
        <v>52</v>
      </c>
      <c r="E8" s="55" t="s">
        <v>53</v>
      </c>
      <c r="F8" s="23">
        <v>0.6159953703703703</v>
      </c>
      <c r="G8" s="24">
        <f t="shared" si="0"/>
        <v>0.04655092592592591</v>
      </c>
      <c r="H8" s="25">
        <f t="shared" si="1"/>
        <v>4022</v>
      </c>
      <c r="I8" s="60">
        <v>1.136</v>
      </c>
      <c r="J8" s="25">
        <f t="shared" si="2"/>
        <v>4568.991999999999</v>
      </c>
      <c r="K8" s="26">
        <f t="shared" si="3"/>
        <v>2</v>
      </c>
      <c r="L8" s="26">
        <f t="shared" si="3"/>
        <v>2</v>
      </c>
      <c r="M8" s="25">
        <f t="shared" si="4"/>
        <v>4568.991999999999</v>
      </c>
      <c r="N8" s="26">
        <f t="shared" si="5"/>
        <v>2</v>
      </c>
      <c r="O8" s="26">
        <f t="shared" si="5"/>
        <v>2</v>
      </c>
    </row>
    <row r="9" spans="1:15" ht="15" customHeight="1">
      <c r="A9" s="78" t="s">
        <v>176</v>
      </c>
      <c r="B9" s="51">
        <v>441</v>
      </c>
      <c r="C9" s="53" t="s">
        <v>56</v>
      </c>
      <c r="D9" s="51" t="s">
        <v>57</v>
      </c>
      <c r="E9" s="58" t="s">
        <v>58</v>
      </c>
      <c r="F9" s="23">
        <v>0.6182407407407408</v>
      </c>
      <c r="G9" s="24">
        <f t="shared" si="0"/>
        <v>0.04879629629629634</v>
      </c>
      <c r="H9" s="25">
        <f t="shared" si="1"/>
        <v>4216</v>
      </c>
      <c r="I9" s="60">
        <v>1.101</v>
      </c>
      <c r="J9" s="25">
        <f t="shared" si="2"/>
        <v>4641.816</v>
      </c>
      <c r="K9" s="26">
        <f t="shared" si="3"/>
        <v>3</v>
      </c>
      <c r="L9" s="26">
        <f t="shared" si="3"/>
        <v>3</v>
      </c>
      <c r="M9" s="25">
        <f t="shared" si="4"/>
        <v>4641.816</v>
      </c>
      <c r="N9" s="26">
        <f t="shared" si="5"/>
        <v>3</v>
      </c>
      <c r="O9" s="26">
        <f t="shared" si="5"/>
        <v>3</v>
      </c>
    </row>
    <row r="10" spans="1:15" ht="15" customHeight="1">
      <c r="A10" s="78" t="s">
        <v>181</v>
      </c>
      <c r="B10" s="51">
        <v>518</v>
      </c>
      <c r="C10" s="52" t="s">
        <v>70</v>
      </c>
      <c r="D10" s="56" t="s">
        <v>60</v>
      </c>
      <c r="E10" s="56" t="s">
        <v>162</v>
      </c>
      <c r="F10" s="23">
        <v>0.6198148148148148</v>
      </c>
      <c r="G10" s="24">
        <f t="shared" si="0"/>
        <v>0.0503703703703704</v>
      </c>
      <c r="H10" s="25">
        <f t="shared" si="1"/>
        <v>4352</v>
      </c>
      <c r="I10" s="60">
        <v>1.073</v>
      </c>
      <c r="J10" s="25">
        <f t="shared" si="2"/>
        <v>4669.696</v>
      </c>
      <c r="K10" s="26">
        <f t="shared" si="3"/>
        <v>4</v>
      </c>
      <c r="L10" s="26">
        <f t="shared" si="3"/>
        <v>4</v>
      </c>
      <c r="M10" s="25">
        <f t="shared" si="4"/>
        <v>4669.696</v>
      </c>
      <c r="N10" s="26">
        <f t="shared" si="5"/>
        <v>4</v>
      </c>
      <c r="O10" s="26">
        <f t="shared" si="5"/>
        <v>4</v>
      </c>
    </row>
    <row r="11" spans="1:15" ht="15" customHeight="1">
      <c r="A11" s="78" t="s">
        <v>172</v>
      </c>
      <c r="B11" s="51">
        <v>480</v>
      </c>
      <c r="C11" s="53" t="s">
        <v>30</v>
      </c>
      <c r="D11" s="51" t="s">
        <v>15</v>
      </c>
      <c r="E11" s="53" t="s">
        <v>50</v>
      </c>
      <c r="F11" s="23">
        <v>0.6166087962962963</v>
      </c>
      <c r="G11" s="24">
        <f t="shared" si="0"/>
        <v>0.04716435185185186</v>
      </c>
      <c r="H11" s="25">
        <f t="shared" si="1"/>
        <v>4075</v>
      </c>
      <c r="I11" s="60">
        <v>1.159</v>
      </c>
      <c r="J11" s="25">
        <f t="shared" si="2"/>
        <v>4722.925</v>
      </c>
      <c r="K11" s="26">
        <f t="shared" si="3"/>
        <v>5</v>
      </c>
      <c r="L11" s="26">
        <f t="shared" si="3"/>
        <v>5</v>
      </c>
      <c r="M11" s="25">
        <f t="shared" si="4"/>
        <v>4722.925</v>
      </c>
      <c r="N11" s="26">
        <f t="shared" si="5"/>
        <v>5</v>
      </c>
      <c r="O11" s="26">
        <f t="shared" si="5"/>
        <v>5</v>
      </c>
    </row>
    <row r="12" spans="1:15" ht="15" customHeight="1">
      <c r="A12" s="47">
        <v>27</v>
      </c>
      <c r="B12" s="54">
        <v>965</v>
      </c>
      <c r="C12" s="53" t="s">
        <v>92</v>
      </c>
      <c r="D12" s="56" t="s">
        <v>90</v>
      </c>
      <c r="E12" s="59" t="s">
        <v>93</v>
      </c>
      <c r="F12" s="23">
        <v>0.6229166666666667</v>
      </c>
      <c r="G12" s="24">
        <f t="shared" si="0"/>
        <v>0.053472222222222254</v>
      </c>
      <c r="H12" s="25">
        <f t="shared" si="1"/>
        <v>4620</v>
      </c>
      <c r="I12" s="60">
        <v>1.027</v>
      </c>
      <c r="J12" s="25">
        <f t="shared" si="2"/>
        <v>4744.74</v>
      </c>
      <c r="K12" s="26">
        <f t="shared" si="3"/>
        <v>6</v>
      </c>
      <c r="L12" s="26">
        <f t="shared" si="3"/>
        <v>6</v>
      </c>
      <c r="M12" s="25">
        <f t="shared" si="4"/>
        <v>4744.74</v>
      </c>
      <c r="N12" s="26">
        <f t="shared" si="5"/>
        <v>6</v>
      </c>
      <c r="O12" s="26">
        <f t="shared" si="5"/>
        <v>6</v>
      </c>
    </row>
    <row r="13" spans="1:15" ht="15" customHeight="1">
      <c r="A13" s="78" t="s">
        <v>169</v>
      </c>
      <c r="B13" s="51">
        <v>7400</v>
      </c>
      <c r="C13" s="53" t="s">
        <v>44</v>
      </c>
      <c r="D13" s="57" t="s">
        <v>15</v>
      </c>
      <c r="E13" s="53" t="s">
        <v>45</v>
      </c>
      <c r="F13" s="23">
        <v>0.6166898148148149</v>
      </c>
      <c r="G13" s="24">
        <f t="shared" si="0"/>
        <v>0.047245370370370465</v>
      </c>
      <c r="H13" s="25">
        <f t="shared" si="1"/>
        <v>4082</v>
      </c>
      <c r="I13" s="60">
        <v>1.165</v>
      </c>
      <c r="J13" s="25">
        <f t="shared" si="2"/>
        <v>4755.53</v>
      </c>
      <c r="K13" s="26">
        <f t="shared" si="3"/>
        <v>7</v>
      </c>
      <c r="L13" s="26">
        <f t="shared" si="3"/>
        <v>7</v>
      </c>
      <c r="M13" s="25">
        <f t="shared" si="4"/>
        <v>4755.53</v>
      </c>
      <c r="N13" s="26">
        <f t="shared" si="5"/>
        <v>7</v>
      </c>
      <c r="O13" s="26">
        <f t="shared" si="5"/>
        <v>7</v>
      </c>
    </row>
    <row r="14" spans="1:15" ht="15" customHeight="1">
      <c r="A14" s="78" t="s">
        <v>171</v>
      </c>
      <c r="B14" s="51">
        <v>532</v>
      </c>
      <c r="C14" s="52" t="s">
        <v>48</v>
      </c>
      <c r="D14" s="53" t="s">
        <v>15</v>
      </c>
      <c r="E14" s="51" t="s">
        <v>49</v>
      </c>
      <c r="F14" s="23">
        <v>0.6171875</v>
      </c>
      <c r="G14" s="24">
        <f t="shared" si="0"/>
        <v>0.04774305555555558</v>
      </c>
      <c r="H14" s="25">
        <f t="shared" si="1"/>
        <v>4125</v>
      </c>
      <c r="I14" s="60">
        <v>1.16</v>
      </c>
      <c r="J14" s="25">
        <f t="shared" si="2"/>
        <v>4785</v>
      </c>
      <c r="K14" s="26">
        <f>RANK(J14,J$7:J$35,1)</f>
        <v>8</v>
      </c>
      <c r="L14" s="26">
        <v>8.5</v>
      </c>
      <c r="M14" s="25">
        <f t="shared" si="4"/>
        <v>4785</v>
      </c>
      <c r="N14" s="26">
        <f>RANK(M14,M$7:M$35,1)</f>
        <v>8</v>
      </c>
      <c r="O14" s="26">
        <v>8.5</v>
      </c>
    </row>
    <row r="15" spans="1:15" ht="15" customHeight="1">
      <c r="A15" s="78" t="s">
        <v>167</v>
      </c>
      <c r="B15" s="51" t="s">
        <v>28</v>
      </c>
      <c r="C15" s="53" t="s">
        <v>29</v>
      </c>
      <c r="D15" s="54" t="s">
        <v>15</v>
      </c>
      <c r="E15" s="56" t="s">
        <v>158</v>
      </c>
      <c r="F15" s="23">
        <v>0.6169444444444444</v>
      </c>
      <c r="G15" s="24">
        <f t="shared" si="0"/>
        <v>0.04749999999999999</v>
      </c>
      <c r="H15" s="25">
        <f t="shared" si="1"/>
        <v>4104</v>
      </c>
      <c r="I15" s="60">
        <v>1.166</v>
      </c>
      <c r="J15" s="25">
        <f t="shared" si="2"/>
        <v>4785.264</v>
      </c>
      <c r="K15" s="26">
        <v>8</v>
      </c>
      <c r="L15" s="26">
        <v>8.5</v>
      </c>
      <c r="M15" s="25">
        <f t="shared" si="4"/>
        <v>4785.264</v>
      </c>
      <c r="N15" s="26">
        <v>8</v>
      </c>
      <c r="O15" s="26">
        <v>8.5</v>
      </c>
    </row>
    <row r="16" spans="1:15" ht="15" customHeight="1">
      <c r="A16" s="78" t="s">
        <v>174</v>
      </c>
      <c r="B16" s="51">
        <v>1807</v>
      </c>
      <c r="C16" s="53" t="s">
        <v>16</v>
      </c>
      <c r="D16" s="54" t="s">
        <v>17</v>
      </c>
      <c r="E16" s="55" t="s">
        <v>54</v>
      </c>
      <c r="F16" s="23">
        <v>0.6186574074074074</v>
      </c>
      <c r="G16" s="24">
        <f t="shared" si="0"/>
        <v>0.04921296296296296</v>
      </c>
      <c r="H16" s="25">
        <f t="shared" si="1"/>
        <v>4252</v>
      </c>
      <c r="I16" s="60">
        <v>1.134</v>
      </c>
      <c r="J16" s="25">
        <f t="shared" si="2"/>
        <v>4821.767999999999</v>
      </c>
      <c r="K16" s="26">
        <f aca="true" t="shared" si="6" ref="K16:L30">RANK(J16,J$7:J$35,1)</f>
        <v>10</v>
      </c>
      <c r="L16" s="26">
        <f t="shared" si="6"/>
        <v>10</v>
      </c>
      <c r="M16" s="25">
        <f t="shared" si="4"/>
        <v>4821.767999999999</v>
      </c>
      <c r="N16" s="26">
        <f aca="true" t="shared" si="7" ref="N16:O30">RANK(M16,M$7:M$35,1)</f>
        <v>10</v>
      </c>
      <c r="O16" s="26">
        <f t="shared" si="7"/>
        <v>10</v>
      </c>
    </row>
    <row r="17" spans="1:15" ht="15" customHeight="1">
      <c r="A17" s="47">
        <v>28</v>
      </c>
      <c r="B17" s="51">
        <v>2071</v>
      </c>
      <c r="C17" s="53" t="s">
        <v>94</v>
      </c>
      <c r="D17" s="51" t="s">
        <v>31</v>
      </c>
      <c r="E17" s="55" t="s">
        <v>95</v>
      </c>
      <c r="F17" s="23">
        <v>0.6241898148148148</v>
      </c>
      <c r="G17" s="24">
        <f t="shared" si="0"/>
        <v>0.054745370370370416</v>
      </c>
      <c r="H17" s="25">
        <f t="shared" si="1"/>
        <v>4730</v>
      </c>
      <c r="I17" s="60">
        <v>1.022</v>
      </c>
      <c r="J17" s="25">
        <f t="shared" si="2"/>
        <v>4834.06</v>
      </c>
      <c r="K17" s="26">
        <f t="shared" si="6"/>
        <v>11</v>
      </c>
      <c r="L17" s="26">
        <f t="shared" si="6"/>
        <v>11</v>
      </c>
      <c r="M17" s="25">
        <f t="shared" si="4"/>
        <v>4834.06</v>
      </c>
      <c r="N17" s="26">
        <f t="shared" si="7"/>
        <v>11</v>
      </c>
      <c r="O17" s="26">
        <f t="shared" si="7"/>
        <v>11</v>
      </c>
    </row>
    <row r="18" spans="1:15" ht="15" customHeight="1">
      <c r="A18" s="47">
        <v>23</v>
      </c>
      <c r="B18" s="51">
        <v>105</v>
      </c>
      <c r="C18" s="53" t="s">
        <v>84</v>
      </c>
      <c r="D18" s="51" t="s">
        <v>20</v>
      </c>
      <c r="E18" s="55" t="s">
        <v>85</v>
      </c>
      <c r="F18" s="23">
        <v>0.6235763888888889</v>
      </c>
      <c r="G18" s="24">
        <f t="shared" si="0"/>
        <v>0.05413194444444447</v>
      </c>
      <c r="H18" s="25">
        <f t="shared" si="1"/>
        <v>4677</v>
      </c>
      <c r="I18" s="60">
        <v>1.038</v>
      </c>
      <c r="J18" s="25">
        <f t="shared" si="2"/>
        <v>4854.726000000001</v>
      </c>
      <c r="K18" s="26">
        <f t="shared" si="6"/>
        <v>12</v>
      </c>
      <c r="L18" s="26">
        <f t="shared" si="6"/>
        <v>12</v>
      </c>
      <c r="M18" s="25">
        <f t="shared" si="4"/>
        <v>4854.726000000001</v>
      </c>
      <c r="N18" s="26">
        <f t="shared" si="7"/>
        <v>12</v>
      </c>
      <c r="O18" s="26">
        <f t="shared" si="7"/>
        <v>12</v>
      </c>
    </row>
    <row r="19" spans="1:15" ht="15" customHeight="1">
      <c r="A19" s="78" t="s">
        <v>178</v>
      </c>
      <c r="B19" s="51">
        <v>1358</v>
      </c>
      <c r="C19" s="53" t="s">
        <v>62</v>
      </c>
      <c r="D19" s="51" t="s">
        <v>63</v>
      </c>
      <c r="E19" s="53" t="s">
        <v>64</v>
      </c>
      <c r="F19" s="23">
        <v>0.6216319444444445</v>
      </c>
      <c r="G19" s="24">
        <f t="shared" si="0"/>
        <v>0.05218750000000005</v>
      </c>
      <c r="H19" s="25">
        <f t="shared" si="1"/>
        <v>4509</v>
      </c>
      <c r="I19" s="60">
        <v>1.083</v>
      </c>
      <c r="J19" s="25">
        <f t="shared" si="2"/>
        <v>4883.246999999999</v>
      </c>
      <c r="K19" s="26">
        <f t="shared" si="6"/>
        <v>13</v>
      </c>
      <c r="L19" s="26">
        <f t="shared" si="6"/>
        <v>13</v>
      </c>
      <c r="M19" s="25">
        <f t="shared" si="4"/>
        <v>4883.246999999999</v>
      </c>
      <c r="N19" s="26">
        <f t="shared" si="7"/>
        <v>13</v>
      </c>
      <c r="O19" s="26">
        <f t="shared" si="7"/>
        <v>13</v>
      </c>
    </row>
    <row r="20" spans="1:15" ht="15" customHeight="1">
      <c r="A20" s="47">
        <v>22</v>
      </c>
      <c r="B20" s="51">
        <v>1582</v>
      </c>
      <c r="C20" s="53" t="s">
        <v>82</v>
      </c>
      <c r="D20" s="53" t="s">
        <v>20</v>
      </c>
      <c r="E20" s="56" t="s">
        <v>83</v>
      </c>
      <c r="F20" s="23">
        <v>0.6240856481481482</v>
      </c>
      <c r="G20" s="24">
        <f t="shared" si="0"/>
        <v>0.054641203703703733</v>
      </c>
      <c r="H20" s="25">
        <f t="shared" si="1"/>
        <v>4721</v>
      </c>
      <c r="I20" s="60">
        <v>1.038</v>
      </c>
      <c r="J20" s="25">
        <f t="shared" si="2"/>
        <v>4900.398</v>
      </c>
      <c r="K20" s="26">
        <f t="shared" si="6"/>
        <v>14</v>
      </c>
      <c r="L20" s="26">
        <f t="shared" si="6"/>
        <v>14</v>
      </c>
      <c r="M20" s="25">
        <f t="shared" si="4"/>
        <v>4900.398</v>
      </c>
      <c r="N20" s="26">
        <f t="shared" si="7"/>
        <v>14</v>
      </c>
      <c r="O20" s="26">
        <f t="shared" si="7"/>
        <v>14</v>
      </c>
    </row>
    <row r="21" spans="1:15" ht="15" customHeight="1">
      <c r="A21" s="47">
        <v>25</v>
      </c>
      <c r="B21" s="53">
        <v>1997</v>
      </c>
      <c r="C21" s="53" t="s">
        <v>89</v>
      </c>
      <c r="D21" s="56" t="s">
        <v>90</v>
      </c>
      <c r="E21" s="56" t="s">
        <v>91</v>
      </c>
      <c r="F21" s="23">
        <v>0.6246527777777778</v>
      </c>
      <c r="G21" s="24">
        <f t="shared" si="0"/>
        <v>0.055208333333333415</v>
      </c>
      <c r="H21" s="25">
        <f t="shared" si="1"/>
        <v>4770</v>
      </c>
      <c r="I21" s="60">
        <v>1.031</v>
      </c>
      <c r="J21" s="25">
        <f t="shared" si="2"/>
        <v>4917.87</v>
      </c>
      <c r="K21" s="26">
        <f t="shared" si="6"/>
        <v>15</v>
      </c>
      <c r="L21" s="26">
        <f t="shared" si="6"/>
        <v>15</v>
      </c>
      <c r="M21" s="25">
        <f t="shared" si="4"/>
        <v>4917.87</v>
      </c>
      <c r="N21" s="26">
        <f t="shared" si="7"/>
        <v>15</v>
      </c>
      <c r="O21" s="26">
        <f t="shared" si="7"/>
        <v>15</v>
      </c>
    </row>
    <row r="22" spans="1:15" ht="15" customHeight="1">
      <c r="A22" s="78" t="s">
        <v>170</v>
      </c>
      <c r="B22" s="53">
        <v>77777</v>
      </c>
      <c r="C22" s="57" t="s">
        <v>46</v>
      </c>
      <c r="D22" s="56" t="s">
        <v>15</v>
      </c>
      <c r="E22" s="59" t="s">
        <v>47</v>
      </c>
      <c r="F22" s="23">
        <v>0.6187962962962963</v>
      </c>
      <c r="G22" s="24">
        <f t="shared" si="0"/>
        <v>0.04935185185185187</v>
      </c>
      <c r="H22" s="25">
        <f t="shared" si="1"/>
        <v>4264</v>
      </c>
      <c r="I22" s="61">
        <v>1.162</v>
      </c>
      <c r="J22" s="25">
        <f t="shared" si="2"/>
        <v>4954.768</v>
      </c>
      <c r="K22" s="26">
        <f t="shared" si="6"/>
        <v>16</v>
      </c>
      <c r="L22" s="26">
        <f t="shared" si="6"/>
        <v>16</v>
      </c>
      <c r="M22" s="25">
        <f t="shared" si="4"/>
        <v>4954.768</v>
      </c>
      <c r="N22" s="26">
        <f t="shared" si="7"/>
        <v>16</v>
      </c>
      <c r="O22" s="26">
        <f t="shared" si="7"/>
        <v>16</v>
      </c>
    </row>
    <row r="23" spans="1:15" ht="15" customHeight="1">
      <c r="A23" s="47">
        <v>17</v>
      </c>
      <c r="B23" s="53">
        <v>3030</v>
      </c>
      <c r="C23" s="57" t="s">
        <v>71</v>
      </c>
      <c r="D23" s="56" t="s">
        <v>68</v>
      </c>
      <c r="E23" s="59" t="s">
        <v>72</v>
      </c>
      <c r="F23" s="23">
        <v>0.6233217592592593</v>
      </c>
      <c r="G23" s="24">
        <f t="shared" si="0"/>
        <v>0.053877314814814836</v>
      </c>
      <c r="H23" s="25">
        <f t="shared" si="1"/>
        <v>4655</v>
      </c>
      <c r="I23" s="60">
        <v>1.067</v>
      </c>
      <c r="J23" s="25">
        <f t="shared" si="2"/>
        <v>4966.884999999999</v>
      </c>
      <c r="K23" s="26">
        <f t="shared" si="6"/>
        <v>17</v>
      </c>
      <c r="L23" s="26">
        <f t="shared" si="6"/>
        <v>17</v>
      </c>
      <c r="M23" s="25">
        <f t="shared" si="4"/>
        <v>4966.884999999999</v>
      </c>
      <c r="N23" s="26">
        <f t="shared" si="7"/>
        <v>17</v>
      </c>
      <c r="O23" s="26">
        <f t="shared" si="7"/>
        <v>17</v>
      </c>
    </row>
    <row r="24" spans="1:15" ht="15" customHeight="1">
      <c r="A24" s="78" t="s">
        <v>168</v>
      </c>
      <c r="B24" s="51">
        <v>2040</v>
      </c>
      <c r="C24" s="67" t="s">
        <v>42</v>
      </c>
      <c r="D24" s="54" t="s">
        <v>40</v>
      </c>
      <c r="E24" s="66" t="s">
        <v>43</v>
      </c>
      <c r="F24" s="23">
        <v>0.6191666666666666</v>
      </c>
      <c r="G24" s="24">
        <f t="shared" si="0"/>
        <v>0.04972222222222222</v>
      </c>
      <c r="H24" s="25">
        <f t="shared" si="1"/>
        <v>4296</v>
      </c>
      <c r="I24" s="60">
        <v>1.166</v>
      </c>
      <c r="J24" s="25">
        <f t="shared" si="2"/>
        <v>5009.1359999999995</v>
      </c>
      <c r="K24" s="26">
        <f t="shared" si="6"/>
        <v>18</v>
      </c>
      <c r="L24" s="26">
        <f t="shared" si="6"/>
        <v>18</v>
      </c>
      <c r="M24" s="25">
        <f t="shared" si="4"/>
        <v>5009.1359999999995</v>
      </c>
      <c r="N24" s="26">
        <f t="shared" si="7"/>
        <v>18</v>
      </c>
      <c r="O24" s="26">
        <f t="shared" si="7"/>
        <v>18</v>
      </c>
    </row>
    <row r="25" spans="1:15" ht="15" customHeight="1">
      <c r="A25" s="47">
        <v>21</v>
      </c>
      <c r="B25" s="53">
        <v>508</v>
      </c>
      <c r="C25" s="57" t="s">
        <v>80</v>
      </c>
      <c r="D25" s="53" t="s">
        <v>20</v>
      </c>
      <c r="E25" s="59" t="s">
        <v>81</v>
      </c>
      <c r="F25" s="23">
        <v>0.6262152777777777</v>
      </c>
      <c r="G25" s="24">
        <f t="shared" si="0"/>
        <v>0.056770833333333326</v>
      </c>
      <c r="H25" s="25">
        <f t="shared" si="1"/>
        <v>4905</v>
      </c>
      <c r="I25" s="61">
        <v>1.038</v>
      </c>
      <c r="J25" s="25">
        <f t="shared" si="2"/>
        <v>5091.39</v>
      </c>
      <c r="K25" s="26">
        <f t="shared" si="6"/>
        <v>19</v>
      </c>
      <c r="L25" s="26">
        <f t="shared" si="6"/>
        <v>19</v>
      </c>
      <c r="M25" s="25">
        <f t="shared" si="4"/>
        <v>5091.39</v>
      </c>
      <c r="N25" s="26">
        <f t="shared" si="7"/>
        <v>19</v>
      </c>
      <c r="O25" s="26">
        <f t="shared" si="7"/>
        <v>19</v>
      </c>
    </row>
    <row r="26" spans="1:15" ht="15" customHeight="1">
      <c r="A26" s="47">
        <v>24</v>
      </c>
      <c r="B26" s="54">
        <v>355</v>
      </c>
      <c r="C26" s="67" t="s">
        <v>86</v>
      </c>
      <c r="D26" s="54" t="s">
        <v>87</v>
      </c>
      <c r="E26" s="66" t="s">
        <v>88</v>
      </c>
      <c r="F26" s="23">
        <v>0.6265740740740741</v>
      </c>
      <c r="G26" s="24">
        <f t="shared" si="0"/>
        <v>0.05712962962962964</v>
      </c>
      <c r="H26" s="25">
        <f t="shared" si="1"/>
        <v>4936</v>
      </c>
      <c r="I26" s="60">
        <v>1.033</v>
      </c>
      <c r="J26" s="25">
        <f t="shared" si="2"/>
        <v>5098.888</v>
      </c>
      <c r="K26" s="26">
        <f t="shared" si="6"/>
        <v>20</v>
      </c>
      <c r="L26" s="26">
        <f t="shared" si="6"/>
        <v>20</v>
      </c>
      <c r="M26" s="25">
        <f t="shared" si="4"/>
        <v>5098.888</v>
      </c>
      <c r="N26" s="26">
        <f t="shared" si="7"/>
        <v>20</v>
      </c>
      <c r="O26" s="26">
        <f t="shared" si="7"/>
        <v>20</v>
      </c>
    </row>
    <row r="27" spans="1:15" ht="15" customHeight="1">
      <c r="A27" s="47">
        <v>29</v>
      </c>
      <c r="B27" s="54" t="s">
        <v>96</v>
      </c>
      <c r="C27" s="66" t="s">
        <v>97</v>
      </c>
      <c r="D27" s="54" t="s">
        <v>31</v>
      </c>
      <c r="E27" s="66" t="s">
        <v>98</v>
      </c>
      <c r="F27" s="23">
        <v>0.6275462962962963</v>
      </c>
      <c r="G27" s="24">
        <f t="shared" si="0"/>
        <v>0.058101851851851904</v>
      </c>
      <c r="H27" s="25">
        <f t="shared" si="1"/>
        <v>5020</v>
      </c>
      <c r="I27" s="60">
        <v>1.021</v>
      </c>
      <c r="J27" s="25">
        <f t="shared" si="2"/>
        <v>5125.419999999999</v>
      </c>
      <c r="K27" s="26">
        <f t="shared" si="6"/>
        <v>21</v>
      </c>
      <c r="L27" s="26">
        <f t="shared" si="6"/>
        <v>21</v>
      </c>
      <c r="M27" s="25">
        <f t="shared" si="4"/>
        <v>5125.419999999999</v>
      </c>
      <c r="N27" s="26">
        <f t="shared" si="7"/>
        <v>21</v>
      </c>
      <c r="O27" s="26">
        <f t="shared" si="7"/>
        <v>21</v>
      </c>
    </row>
    <row r="28" spans="1:15" ht="15" customHeight="1">
      <c r="A28" s="47">
        <v>26</v>
      </c>
      <c r="B28" s="51">
        <v>818</v>
      </c>
      <c r="C28" s="53" t="s">
        <v>160</v>
      </c>
      <c r="D28" s="53" t="s">
        <v>31</v>
      </c>
      <c r="E28" s="56" t="s">
        <v>161</v>
      </c>
      <c r="F28" s="23">
        <v>0.6271759259259259</v>
      </c>
      <c r="G28" s="24">
        <f t="shared" si="0"/>
        <v>0.05773148148148144</v>
      </c>
      <c r="H28" s="25">
        <f t="shared" si="1"/>
        <v>4988</v>
      </c>
      <c r="I28" s="60">
        <v>1.029</v>
      </c>
      <c r="J28" s="25">
        <f t="shared" si="2"/>
        <v>5132.651999999999</v>
      </c>
      <c r="K28" s="26">
        <f t="shared" si="6"/>
        <v>22</v>
      </c>
      <c r="L28" s="26">
        <f t="shared" si="6"/>
        <v>22</v>
      </c>
      <c r="M28" s="25">
        <f t="shared" si="4"/>
        <v>5132.651999999999</v>
      </c>
      <c r="N28" s="26">
        <f t="shared" si="7"/>
        <v>22</v>
      </c>
      <c r="O28" s="26">
        <f t="shared" si="7"/>
        <v>22</v>
      </c>
    </row>
    <row r="29" spans="1:15" ht="15" customHeight="1">
      <c r="A29" s="78" t="s">
        <v>180</v>
      </c>
      <c r="B29" s="51">
        <v>332</v>
      </c>
      <c r="C29" s="53" t="s">
        <v>67</v>
      </c>
      <c r="D29" s="56" t="s">
        <v>68</v>
      </c>
      <c r="E29" s="56" t="s">
        <v>69</v>
      </c>
      <c r="F29" s="23">
        <v>0.6248726851851852</v>
      </c>
      <c r="G29" s="24">
        <f t="shared" si="0"/>
        <v>0.05542824074074082</v>
      </c>
      <c r="H29" s="25">
        <f t="shared" si="1"/>
        <v>4789</v>
      </c>
      <c r="I29" s="60">
        <v>1.073</v>
      </c>
      <c r="J29" s="25">
        <f t="shared" si="2"/>
        <v>5138.597</v>
      </c>
      <c r="K29" s="26">
        <f t="shared" si="6"/>
        <v>23</v>
      </c>
      <c r="L29" s="26">
        <f t="shared" si="6"/>
        <v>23</v>
      </c>
      <c r="M29" s="25">
        <f t="shared" si="4"/>
        <v>5138.597</v>
      </c>
      <c r="N29" s="26">
        <f t="shared" si="7"/>
        <v>23</v>
      </c>
      <c r="O29" s="26">
        <f t="shared" si="7"/>
        <v>23</v>
      </c>
    </row>
    <row r="30" spans="1:15" ht="15" customHeight="1">
      <c r="A30" s="47">
        <v>18</v>
      </c>
      <c r="B30" s="51">
        <v>531</v>
      </c>
      <c r="C30" s="53" t="s">
        <v>73</v>
      </c>
      <c r="D30" s="56" t="s">
        <v>68</v>
      </c>
      <c r="E30" s="56" t="s">
        <v>74</v>
      </c>
      <c r="F30" s="23">
        <v>0.6293287037037038</v>
      </c>
      <c r="G30" s="24">
        <f t="shared" si="0"/>
        <v>0.05988425925925933</v>
      </c>
      <c r="H30" s="25">
        <f t="shared" si="1"/>
        <v>5174</v>
      </c>
      <c r="I30" s="60">
        <v>1.065</v>
      </c>
      <c r="J30" s="25">
        <f t="shared" si="2"/>
        <v>5510.3099999999995</v>
      </c>
      <c r="K30" s="26">
        <f t="shared" si="6"/>
        <v>24</v>
      </c>
      <c r="L30" s="26">
        <f t="shared" si="6"/>
        <v>24</v>
      </c>
      <c r="M30" s="25">
        <f t="shared" si="4"/>
        <v>5510.3099999999995</v>
      </c>
      <c r="N30" s="26">
        <f t="shared" si="7"/>
        <v>24</v>
      </c>
      <c r="O30" s="26">
        <f t="shared" si="7"/>
        <v>24</v>
      </c>
    </row>
    <row r="31" spans="1:15" ht="15" customHeight="1">
      <c r="A31" s="78" t="s">
        <v>166</v>
      </c>
      <c r="B31" s="53">
        <v>2072</v>
      </c>
      <c r="C31" s="57" t="s">
        <v>39</v>
      </c>
      <c r="D31" s="53" t="s">
        <v>40</v>
      </c>
      <c r="E31" s="57" t="s">
        <v>41</v>
      </c>
      <c r="F31" s="23" t="s">
        <v>182</v>
      </c>
      <c r="G31" s="24"/>
      <c r="H31" s="25"/>
      <c r="I31" s="61">
        <v>1.167</v>
      </c>
      <c r="J31" s="25" t="s">
        <v>182</v>
      </c>
      <c r="K31" s="26"/>
      <c r="L31" s="26">
        <v>30</v>
      </c>
      <c r="M31" s="25" t="s">
        <v>182</v>
      </c>
      <c r="N31" s="26"/>
      <c r="O31" s="26">
        <v>30</v>
      </c>
    </row>
    <row r="32" spans="1:15" ht="15" customHeight="1">
      <c r="A32" s="78" t="s">
        <v>177</v>
      </c>
      <c r="B32" s="53">
        <v>300</v>
      </c>
      <c r="C32" s="53" t="s">
        <v>59</v>
      </c>
      <c r="D32" s="53" t="s">
        <v>60</v>
      </c>
      <c r="E32" s="53" t="s">
        <v>61</v>
      </c>
      <c r="F32" s="23" t="s">
        <v>182</v>
      </c>
      <c r="G32" s="24"/>
      <c r="H32" s="25"/>
      <c r="I32" s="61">
        <v>1.084</v>
      </c>
      <c r="J32" s="25" t="s">
        <v>182</v>
      </c>
      <c r="K32" s="26"/>
      <c r="L32" s="26">
        <v>30</v>
      </c>
      <c r="M32" s="25" t="s">
        <v>182</v>
      </c>
      <c r="N32" s="26"/>
      <c r="O32" s="26">
        <v>30</v>
      </c>
    </row>
    <row r="33" spans="1:15" ht="15" customHeight="1">
      <c r="A33" s="78" t="s">
        <v>179</v>
      </c>
      <c r="B33" s="53">
        <v>907</v>
      </c>
      <c r="C33" s="53" t="s">
        <v>65</v>
      </c>
      <c r="D33" s="53" t="s">
        <v>19</v>
      </c>
      <c r="E33" s="53" t="s">
        <v>66</v>
      </c>
      <c r="F33" s="23" t="s">
        <v>182</v>
      </c>
      <c r="G33" s="24"/>
      <c r="H33" s="25"/>
      <c r="I33" s="61">
        <v>1.082</v>
      </c>
      <c r="J33" s="25" t="s">
        <v>182</v>
      </c>
      <c r="K33" s="26"/>
      <c r="L33" s="26">
        <v>30</v>
      </c>
      <c r="M33" s="25" t="s">
        <v>182</v>
      </c>
      <c r="N33" s="26"/>
      <c r="O33" s="26">
        <v>30</v>
      </c>
    </row>
    <row r="34" spans="1:15" ht="15" customHeight="1">
      <c r="A34" s="47">
        <v>19</v>
      </c>
      <c r="B34" s="56">
        <v>2020</v>
      </c>
      <c r="C34" s="53" t="s">
        <v>75</v>
      </c>
      <c r="D34" s="56" t="s">
        <v>76</v>
      </c>
      <c r="E34" s="56" t="s">
        <v>77</v>
      </c>
      <c r="F34" s="23" t="s">
        <v>182</v>
      </c>
      <c r="G34" s="24"/>
      <c r="H34" s="25"/>
      <c r="I34" s="61">
        <v>1.042</v>
      </c>
      <c r="J34" s="25" t="s">
        <v>182</v>
      </c>
      <c r="K34" s="26"/>
      <c r="L34" s="26">
        <v>30</v>
      </c>
      <c r="M34" s="25" t="s">
        <v>182</v>
      </c>
      <c r="N34" s="26"/>
      <c r="O34" s="26">
        <v>30</v>
      </c>
    </row>
    <row r="35" spans="1:15" ht="15" customHeight="1">
      <c r="A35" s="47">
        <v>20</v>
      </c>
      <c r="B35" s="56">
        <v>471</v>
      </c>
      <c r="C35" s="53" t="s">
        <v>78</v>
      </c>
      <c r="D35" s="56" t="s">
        <v>20</v>
      </c>
      <c r="E35" s="56" t="s">
        <v>79</v>
      </c>
      <c r="F35" s="23" t="s">
        <v>182</v>
      </c>
      <c r="G35" s="24"/>
      <c r="H35" s="25"/>
      <c r="I35" s="61">
        <v>1.04</v>
      </c>
      <c r="J35" s="25" t="s">
        <v>182</v>
      </c>
      <c r="K35" s="26"/>
      <c r="L35" s="26">
        <v>30</v>
      </c>
      <c r="M35" s="25" t="s">
        <v>182</v>
      </c>
      <c r="N35" s="26"/>
      <c r="O35" s="26">
        <v>30</v>
      </c>
    </row>
    <row r="36" spans="2:15" ht="12.75">
      <c r="B36" s="1"/>
      <c r="C36" s="28"/>
      <c r="D36" s="28"/>
      <c r="E36" s="28"/>
      <c r="F36" s="37"/>
      <c r="G36" s="37"/>
      <c r="H36" s="37"/>
      <c r="I36" s="37"/>
      <c r="J36" s="3"/>
      <c r="K36" s="37"/>
      <c r="L36" s="3"/>
      <c r="M36" s="42"/>
      <c r="N36" s="41"/>
      <c r="O36" s="37"/>
    </row>
    <row r="37" spans="2:15" ht="12.75">
      <c r="B37" s="1"/>
      <c r="C37" s="30" t="s">
        <v>22</v>
      </c>
      <c r="D37" s="1"/>
      <c r="E37" s="1"/>
      <c r="F37" s="1"/>
      <c r="G37" s="1"/>
      <c r="H37" s="31"/>
      <c r="I37" s="3"/>
      <c r="J37" s="31" t="s">
        <v>27</v>
      </c>
      <c r="K37" s="43"/>
      <c r="L37" s="31"/>
      <c r="M37" s="42"/>
      <c r="N37" s="43"/>
      <c r="O37" s="3"/>
    </row>
    <row r="38" spans="2:15" ht="12.75">
      <c r="B38" s="1"/>
      <c r="C38" s="28"/>
      <c r="D38" s="1"/>
      <c r="E38" s="1"/>
      <c r="F38" s="1"/>
      <c r="G38" s="1"/>
      <c r="H38" s="31"/>
      <c r="I38" s="3"/>
      <c r="J38" s="45" t="s">
        <v>186</v>
      </c>
      <c r="K38" s="43"/>
      <c r="L38" s="31"/>
      <c r="M38" s="42"/>
      <c r="N38" s="43"/>
      <c r="O38" s="3"/>
    </row>
    <row r="39" spans="2:15" ht="12.75">
      <c r="B39" s="1"/>
      <c r="C39" s="28"/>
      <c r="D39" s="1"/>
      <c r="E39" s="1"/>
      <c r="F39" s="1"/>
      <c r="G39" s="1"/>
      <c r="H39" s="31"/>
      <c r="I39" s="3"/>
      <c r="J39" s="31"/>
      <c r="K39" s="43"/>
      <c r="L39" s="31"/>
      <c r="M39" s="42"/>
      <c r="N39" s="43"/>
      <c r="O39" s="3"/>
    </row>
    <row r="43" spans="2:15" ht="15">
      <c r="B43" s="1"/>
      <c r="C43" s="1"/>
      <c r="D43" s="1"/>
      <c r="E43" s="2" t="s">
        <v>153</v>
      </c>
      <c r="F43" s="1"/>
      <c r="G43" s="1"/>
      <c r="H43" s="3"/>
      <c r="I43" s="1"/>
      <c r="J43" s="1"/>
      <c r="K43" s="1"/>
      <c r="L43" s="1"/>
      <c r="M43" s="1"/>
      <c r="N43" s="1"/>
      <c r="O43" s="1"/>
    </row>
    <row r="44" spans="2:15" ht="12.75">
      <c r="B44" s="1"/>
      <c r="C44" s="1"/>
      <c r="D44" s="1"/>
      <c r="E44" s="4" t="s">
        <v>157</v>
      </c>
      <c r="F44" s="1"/>
      <c r="G44" s="1"/>
      <c r="H44" s="4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1"/>
      <c r="E45" s="44" t="s">
        <v>26</v>
      </c>
      <c r="F45" s="1"/>
      <c r="G45" s="1"/>
      <c r="H45" s="4"/>
      <c r="I45" s="1"/>
      <c r="J45" s="1"/>
      <c r="K45" s="1"/>
      <c r="L45" s="1"/>
      <c r="M45" s="1"/>
      <c r="N45" s="1"/>
      <c r="O45" s="1"/>
    </row>
    <row r="46" spans="1:15" ht="19.5" customHeight="1">
      <c r="A46" s="5" t="s">
        <v>155</v>
      </c>
      <c r="B46" s="5"/>
      <c r="C46" s="6"/>
      <c r="D46" s="6"/>
      <c r="E46" s="6"/>
      <c r="F46" s="6"/>
      <c r="G46" s="7"/>
      <c r="H46" s="7" t="s">
        <v>0</v>
      </c>
      <c r="I46" s="8">
        <v>0.5729166666666666</v>
      </c>
      <c r="J46" s="9"/>
      <c r="K46" s="10"/>
      <c r="L46" s="6"/>
      <c r="M46" s="10"/>
      <c r="N46" s="10"/>
      <c r="O46" s="6"/>
    </row>
    <row r="47" spans="1:15" ht="12.75">
      <c r="A47" s="11" t="s">
        <v>32</v>
      </c>
      <c r="B47" s="11" t="s">
        <v>1</v>
      </c>
      <c r="C47" s="80" t="s">
        <v>2</v>
      </c>
      <c r="D47" s="82" t="s">
        <v>3</v>
      </c>
      <c r="E47" s="82" t="s">
        <v>4</v>
      </c>
      <c r="F47" s="12" t="s">
        <v>5</v>
      </c>
      <c r="G47" s="13" t="s">
        <v>6</v>
      </c>
      <c r="H47" s="14" t="s">
        <v>6</v>
      </c>
      <c r="I47" s="86" t="s">
        <v>7</v>
      </c>
      <c r="J47" s="15" t="s">
        <v>8</v>
      </c>
      <c r="K47" s="16"/>
      <c r="L47" s="17"/>
      <c r="M47" s="15" t="s">
        <v>9</v>
      </c>
      <c r="N47" s="16"/>
      <c r="O47" s="17"/>
    </row>
    <row r="48" spans="1:15" ht="12.75">
      <c r="A48" s="18" t="s">
        <v>10</v>
      </c>
      <c r="B48" s="18" t="s">
        <v>10</v>
      </c>
      <c r="C48" s="81"/>
      <c r="D48" s="83"/>
      <c r="E48" s="83"/>
      <c r="F48" s="19" t="s">
        <v>11</v>
      </c>
      <c r="G48" s="19" t="s">
        <v>12</v>
      </c>
      <c r="H48" s="20" t="s">
        <v>12</v>
      </c>
      <c r="I48" s="87"/>
      <c r="J48" s="21" t="s">
        <v>156</v>
      </c>
      <c r="K48" s="21" t="s">
        <v>13</v>
      </c>
      <c r="L48" s="22" t="s">
        <v>14</v>
      </c>
      <c r="M48" s="21" t="s">
        <v>156</v>
      </c>
      <c r="N48" s="21" t="s">
        <v>13</v>
      </c>
      <c r="O48" s="22" t="s">
        <v>14</v>
      </c>
    </row>
    <row r="49" spans="1:15" ht="21" customHeight="1">
      <c r="A49" s="47">
        <v>32</v>
      </c>
      <c r="B49" s="54">
        <v>1987</v>
      </c>
      <c r="C49" s="65" t="s">
        <v>104</v>
      </c>
      <c r="D49" s="54" t="s">
        <v>21</v>
      </c>
      <c r="E49" s="57" t="s">
        <v>105</v>
      </c>
      <c r="F49" s="23">
        <v>0.6075578703703703</v>
      </c>
      <c r="G49" s="24">
        <f aca="true" t="shared" si="8" ref="G49:G66">IF(F49&gt;I$46,F49-I$46,F49+24-I$46)</f>
        <v>0.034641203703703716</v>
      </c>
      <c r="H49" s="25">
        <f aca="true" t="shared" si="9" ref="H49:H66">HOUR(G49)*60*60+MINUTE(G49)*60+SECOND(G49)</f>
        <v>2993</v>
      </c>
      <c r="I49" s="68">
        <v>1.001</v>
      </c>
      <c r="J49" s="25">
        <f aca="true" t="shared" si="10" ref="J49:J66">H49*I49</f>
        <v>2995.9929999999995</v>
      </c>
      <c r="K49" s="26">
        <f aca="true" t="shared" si="11" ref="K49:L66">RANK(J49,J$49:J$67,1)</f>
        <v>1</v>
      </c>
      <c r="L49" s="26">
        <f t="shared" si="11"/>
        <v>1</v>
      </c>
      <c r="M49" s="25">
        <f aca="true" t="shared" si="12" ref="M49:M66">H49*I49</f>
        <v>2995.9929999999995</v>
      </c>
      <c r="N49" s="26">
        <f aca="true" t="shared" si="13" ref="N49:O66">RANK(M49,M$49:M$67,1)</f>
        <v>1</v>
      </c>
      <c r="O49" s="26">
        <f t="shared" si="13"/>
        <v>1</v>
      </c>
    </row>
    <row r="50" spans="1:15" ht="21" customHeight="1">
      <c r="A50" s="47">
        <v>31</v>
      </c>
      <c r="B50" s="54">
        <v>9939</v>
      </c>
      <c r="C50" s="65" t="s">
        <v>102</v>
      </c>
      <c r="D50" s="54" t="s">
        <v>21</v>
      </c>
      <c r="E50" s="57" t="s">
        <v>103</v>
      </c>
      <c r="F50" s="23">
        <v>0.6085532407407407</v>
      </c>
      <c r="G50" s="24">
        <f t="shared" si="8"/>
        <v>0.03563657407407406</v>
      </c>
      <c r="H50" s="25">
        <f t="shared" si="9"/>
        <v>3079</v>
      </c>
      <c r="I50" s="68">
        <v>1.001</v>
      </c>
      <c r="J50" s="25">
        <f t="shared" si="10"/>
        <v>3082.0789999999997</v>
      </c>
      <c r="K50" s="26">
        <f t="shared" si="11"/>
        <v>2</v>
      </c>
      <c r="L50" s="26">
        <f t="shared" si="11"/>
        <v>2</v>
      </c>
      <c r="M50" s="25">
        <f t="shared" si="12"/>
        <v>3082.0789999999997</v>
      </c>
      <c r="N50" s="26">
        <f t="shared" si="13"/>
        <v>2</v>
      </c>
      <c r="O50" s="26">
        <f t="shared" si="13"/>
        <v>2</v>
      </c>
    </row>
    <row r="51" spans="1:15" ht="21" customHeight="1">
      <c r="A51" s="47">
        <v>33</v>
      </c>
      <c r="B51" s="56">
        <v>3470</v>
      </c>
      <c r="C51" s="53" t="s">
        <v>106</v>
      </c>
      <c r="D51" s="56" t="s">
        <v>21</v>
      </c>
      <c r="E51" s="56" t="s">
        <v>107</v>
      </c>
      <c r="F51" s="23">
        <v>0.6086342592592593</v>
      </c>
      <c r="G51" s="24">
        <f t="shared" si="8"/>
        <v>0.03571759259259266</v>
      </c>
      <c r="H51" s="25">
        <f t="shared" si="9"/>
        <v>3086</v>
      </c>
      <c r="I51" s="62">
        <v>0.999</v>
      </c>
      <c r="J51" s="25">
        <f t="shared" si="10"/>
        <v>3082.914</v>
      </c>
      <c r="K51" s="26">
        <f t="shared" si="11"/>
        <v>3</v>
      </c>
      <c r="L51" s="26">
        <f t="shared" si="11"/>
        <v>3</v>
      </c>
      <c r="M51" s="25">
        <f t="shared" si="12"/>
        <v>3082.914</v>
      </c>
      <c r="N51" s="26">
        <f t="shared" si="13"/>
        <v>3</v>
      </c>
      <c r="O51" s="26">
        <f t="shared" si="13"/>
        <v>3</v>
      </c>
    </row>
    <row r="52" spans="1:15" ht="21" customHeight="1">
      <c r="A52" s="47">
        <v>38</v>
      </c>
      <c r="B52" s="54">
        <v>582</v>
      </c>
      <c r="C52" s="53" t="s">
        <v>116</v>
      </c>
      <c r="D52" s="56" t="s">
        <v>117</v>
      </c>
      <c r="E52" s="56" t="s">
        <v>118</v>
      </c>
      <c r="F52" s="23">
        <v>0.6098148148148148</v>
      </c>
      <c r="G52" s="24">
        <f t="shared" si="8"/>
        <v>0.03689814814814818</v>
      </c>
      <c r="H52" s="25">
        <f t="shared" si="9"/>
        <v>3188</v>
      </c>
      <c r="I52" s="68">
        <v>0.986</v>
      </c>
      <c r="J52" s="25">
        <f t="shared" si="10"/>
        <v>3143.368</v>
      </c>
      <c r="K52" s="26">
        <f t="shared" si="11"/>
        <v>4</v>
      </c>
      <c r="L52" s="26">
        <f t="shared" si="11"/>
        <v>4</v>
      </c>
      <c r="M52" s="25">
        <f t="shared" si="12"/>
        <v>3143.368</v>
      </c>
      <c r="N52" s="26">
        <f t="shared" si="13"/>
        <v>4</v>
      </c>
      <c r="O52" s="26">
        <f t="shared" si="13"/>
        <v>4</v>
      </c>
    </row>
    <row r="53" spans="1:15" ht="21" customHeight="1">
      <c r="A53" s="47">
        <v>39</v>
      </c>
      <c r="B53" s="54">
        <v>1221</v>
      </c>
      <c r="C53" s="53" t="s">
        <v>119</v>
      </c>
      <c r="D53" s="56" t="s">
        <v>120</v>
      </c>
      <c r="E53" s="56" t="s">
        <v>121</v>
      </c>
      <c r="F53" s="23">
        <v>0.6099074074074075</v>
      </c>
      <c r="G53" s="24">
        <f t="shared" si="8"/>
        <v>0.036990740740740824</v>
      </c>
      <c r="H53" s="25">
        <f t="shared" si="9"/>
        <v>3196</v>
      </c>
      <c r="I53" s="68">
        <v>0.985</v>
      </c>
      <c r="J53" s="25">
        <f t="shared" si="10"/>
        <v>3148.06</v>
      </c>
      <c r="K53" s="26">
        <f t="shared" si="11"/>
        <v>5</v>
      </c>
      <c r="L53" s="26">
        <f t="shared" si="11"/>
        <v>5</v>
      </c>
      <c r="M53" s="25">
        <f t="shared" si="12"/>
        <v>3148.06</v>
      </c>
      <c r="N53" s="26">
        <f t="shared" si="13"/>
        <v>5</v>
      </c>
      <c r="O53" s="26">
        <f t="shared" si="13"/>
        <v>5</v>
      </c>
    </row>
    <row r="54" spans="1:15" ht="21" customHeight="1">
      <c r="A54" s="47">
        <v>37</v>
      </c>
      <c r="B54" s="56">
        <v>275</v>
      </c>
      <c r="C54" s="57" t="s">
        <v>114</v>
      </c>
      <c r="D54" s="56" t="s">
        <v>18</v>
      </c>
      <c r="E54" s="59" t="s">
        <v>115</v>
      </c>
      <c r="F54" s="23">
        <v>0.6103009259259259</v>
      </c>
      <c r="G54" s="24">
        <f t="shared" si="8"/>
        <v>0.037384259259259256</v>
      </c>
      <c r="H54" s="25">
        <f t="shared" si="9"/>
        <v>3230</v>
      </c>
      <c r="I54" s="62">
        <v>0.988</v>
      </c>
      <c r="J54" s="25">
        <f t="shared" si="10"/>
        <v>3191.24</v>
      </c>
      <c r="K54" s="26">
        <f t="shared" si="11"/>
        <v>6</v>
      </c>
      <c r="L54" s="26">
        <f t="shared" si="11"/>
        <v>6</v>
      </c>
      <c r="M54" s="25">
        <f t="shared" si="12"/>
        <v>3191.24</v>
      </c>
      <c r="N54" s="26">
        <f t="shared" si="13"/>
        <v>6</v>
      </c>
      <c r="O54" s="26">
        <f t="shared" si="13"/>
        <v>6</v>
      </c>
    </row>
    <row r="55" spans="1:15" ht="21" customHeight="1">
      <c r="A55" s="47">
        <v>40</v>
      </c>
      <c r="B55" s="53">
        <v>773</v>
      </c>
      <c r="C55" s="59" t="s">
        <v>123</v>
      </c>
      <c r="D55" s="56" t="s">
        <v>124</v>
      </c>
      <c r="E55" s="59" t="s">
        <v>125</v>
      </c>
      <c r="F55" s="23">
        <v>0.6113657407407408</v>
      </c>
      <c r="G55" s="24">
        <f t="shared" si="8"/>
        <v>0.03844907407407416</v>
      </c>
      <c r="H55" s="25">
        <f t="shared" si="9"/>
        <v>3322</v>
      </c>
      <c r="I55" s="62">
        <v>0.972</v>
      </c>
      <c r="J55" s="25">
        <f t="shared" si="10"/>
        <v>3228.984</v>
      </c>
      <c r="K55" s="26">
        <f t="shared" si="11"/>
        <v>7</v>
      </c>
      <c r="L55" s="26">
        <f t="shared" si="11"/>
        <v>7</v>
      </c>
      <c r="M55" s="25">
        <f t="shared" si="12"/>
        <v>3228.984</v>
      </c>
      <c r="N55" s="26">
        <f t="shared" si="13"/>
        <v>7</v>
      </c>
      <c r="O55" s="26">
        <f t="shared" si="13"/>
        <v>7</v>
      </c>
    </row>
    <row r="56" spans="1:15" ht="21" customHeight="1">
      <c r="A56" s="47">
        <v>47</v>
      </c>
      <c r="B56" s="53">
        <v>351</v>
      </c>
      <c r="C56" s="57" t="s">
        <v>140</v>
      </c>
      <c r="D56" s="56" t="s">
        <v>18</v>
      </c>
      <c r="E56" s="59" t="s">
        <v>141</v>
      </c>
      <c r="F56" s="23">
        <v>0.6150810185185185</v>
      </c>
      <c r="G56" s="24">
        <f t="shared" si="8"/>
        <v>0.042164351851851856</v>
      </c>
      <c r="H56" s="25">
        <f t="shared" si="9"/>
        <v>3643</v>
      </c>
      <c r="I56" s="62">
        <v>0.904</v>
      </c>
      <c r="J56" s="25">
        <f t="shared" si="10"/>
        <v>3293.272</v>
      </c>
      <c r="K56" s="26">
        <f t="shared" si="11"/>
        <v>8</v>
      </c>
      <c r="L56" s="26">
        <f t="shared" si="11"/>
        <v>8</v>
      </c>
      <c r="M56" s="25">
        <f t="shared" si="12"/>
        <v>3293.272</v>
      </c>
      <c r="N56" s="26">
        <f t="shared" si="13"/>
        <v>8</v>
      </c>
      <c r="O56" s="26">
        <f t="shared" si="13"/>
        <v>8</v>
      </c>
    </row>
    <row r="57" spans="1:15" ht="21" customHeight="1">
      <c r="A57" s="47">
        <v>35</v>
      </c>
      <c r="B57" s="56">
        <v>542</v>
      </c>
      <c r="C57" s="57" t="s">
        <v>163</v>
      </c>
      <c r="D57" s="56" t="s">
        <v>111</v>
      </c>
      <c r="E57" s="59" t="s">
        <v>122</v>
      </c>
      <c r="F57" s="23">
        <v>0.6117476851851852</v>
      </c>
      <c r="G57" s="24">
        <f t="shared" si="8"/>
        <v>0.038831018518518556</v>
      </c>
      <c r="H57" s="25">
        <f t="shared" si="9"/>
        <v>3355</v>
      </c>
      <c r="I57" s="62">
        <v>0.99</v>
      </c>
      <c r="J57" s="25">
        <f t="shared" si="10"/>
        <v>3321.45</v>
      </c>
      <c r="K57" s="26">
        <f t="shared" si="11"/>
        <v>9</v>
      </c>
      <c r="L57" s="26">
        <f t="shared" si="11"/>
        <v>9</v>
      </c>
      <c r="M57" s="25">
        <f t="shared" si="12"/>
        <v>3321.45</v>
      </c>
      <c r="N57" s="26">
        <f t="shared" si="13"/>
        <v>9</v>
      </c>
      <c r="O57" s="26">
        <f t="shared" si="13"/>
        <v>9</v>
      </c>
    </row>
    <row r="58" spans="1:15" ht="21" customHeight="1">
      <c r="A58" s="47">
        <v>34</v>
      </c>
      <c r="B58" s="56">
        <v>408</v>
      </c>
      <c r="C58" s="57" t="s">
        <v>108</v>
      </c>
      <c r="D58" s="56" t="s">
        <v>109</v>
      </c>
      <c r="E58" s="59" t="s">
        <v>110</v>
      </c>
      <c r="F58" s="23">
        <v>0.6125578703703703</v>
      </c>
      <c r="G58" s="24">
        <f t="shared" si="8"/>
        <v>0.03964120370370372</v>
      </c>
      <c r="H58" s="25">
        <f t="shared" si="9"/>
        <v>3425</v>
      </c>
      <c r="I58" s="62">
        <v>0.99</v>
      </c>
      <c r="J58" s="25">
        <f t="shared" si="10"/>
        <v>3390.75</v>
      </c>
      <c r="K58" s="26">
        <f t="shared" si="11"/>
        <v>10</v>
      </c>
      <c r="L58" s="26">
        <f t="shared" si="11"/>
        <v>10</v>
      </c>
      <c r="M58" s="25">
        <f t="shared" si="12"/>
        <v>3390.75</v>
      </c>
      <c r="N58" s="26">
        <f t="shared" si="13"/>
        <v>10</v>
      </c>
      <c r="O58" s="26">
        <f t="shared" si="13"/>
        <v>10</v>
      </c>
    </row>
    <row r="59" spans="1:15" ht="21" customHeight="1">
      <c r="A59" s="47">
        <v>44</v>
      </c>
      <c r="B59" s="53">
        <v>348</v>
      </c>
      <c r="C59" s="53" t="s">
        <v>132</v>
      </c>
      <c r="D59" s="56" t="s">
        <v>133</v>
      </c>
      <c r="E59" s="56" t="s">
        <v>134</v>
      </c>
      <c r="F59" s="23">
        <v>0.6140277777777777</v>
      </c>
      <c r="G59" s="24">
        <f t="shared" si="8"/>
        <v>0.0411111111111111</v>
      </c>
      <c r="H59" s="25">
        <f t="shared" si="9"/>
        <v>3552</v>
      </c>
      <c r="I59" s="74">
        <v>0.957</v>
      </c>
      <c r="J59" s="25">
        <f t="shared" si="10"/>
        <v>3399.2639999999997</v>
      </c>
      <c r="K59" s="26">
        <f t="shared" si="11"/>
        <v>11</v>
      </c>
      <c r="L59" s="26">
        <f t="shared" si="11"/>
        <v>11</v>
      </c>
      <c r="M59" s="25">
        <f t="shared" si="12"/>
        <v>3399.2639999999997</v>
      </c>
      <c r="N59" s="26">
        <f t="shared" si="13"/>
        <v>11</v>
      </c>
      <c r="O59" s="26">
        <f t="shared" si="13"/>
        <v>11</v>
      </c>
    </row>
    <row r="60" spans="1:15" ht="21" customHeight="1">
      <c r="A60" s="47">
        <v>36</v>
      </c>
      <c r="B60" s="56">
        <v>2901</v>
      </c>
      <c r="C60" s="53" t="s">
        <v>112</v>
      </c>
      <c r="D60" s="56" t="s">
        <v>111</v>
      </c>
      <c r="E60" s="56" t="s">
        <v>113</v>
      </c>
      <c r="F60" s="23">
        <v>0.613125</v>
      </c>
      <c r="G60" s="24">
        <f t="shared" si="8"/>
        <v>0.0402083333333334</v>
      </c>
      <c r="H60" s="25">
        <f t="shared" si="9"/>
        <v>3474</v>
      </c>
      <c r="I60" s="74">
        <v>0.988</v>
      </c>
      <c r="J60" s="25">
        <f t="shared" si="10"/>
        <v>3432.312</v>
      </c>
      <c r="K60" s="26">
        <f t="shared" si="11"/>
        <v>12</v>
      </c>
      <c r="L60" s="26">
        <f t="shared" si="11"/>
        <v>12</v>
      </c>
      <c r="M60" s="25">
        <f t="shared" si="12"/>
        <v>3432.312</v>
      </c>
      <c r="N60" s="26">
        <f t="shared" si="13"/>
        <v>12</v>
      </c>
      <c r="O60" s="26">
        <f t="shared" si="13"/>
        <v>12</v>
      </c>
    </row>
    <row r="61" spans="1:15" ht="21" customHeight="1">
      <c r="A61" s="47">
        <v>48</v>
      </c>
      <c r="B61" s="53">
        <v>4044</v>
      </c>
      <c r="C61" s="51" t="s">
        <v>142</v>
      </c>
      <c r="D61" s="54" t="s">
        <v>143</v>
      </c>
      <c r="E61" s="54" t="s">
        <v>144</v>
      </c>
      <c r="F61" s="23">
        <v>0.6187268518518518</v>
      </c>
      <c r="G61" s="24">
        <f t="shared" si="8"/>
        <v>0.045810185185185204</v>
      </c>
      <c r="H61" s="25">
        <f t="shared" si="9"/>
        <v>3958</v>
      </c>
      <c r="I61" s="74">
        <v>0.868</v>
      </c>
      <c r="J61" s="25">
        <f t="shared" si="10"/>
        <v>3435.544</v>
      </c>
      <c r="K61" s="26">
        <f t="shared" si="11"/>
        <v>13</v>
      </c>
      <c r="L61" s="26">
        <f t="shared" si="11"/>
        <v>13</v>
      </c>
      <c r="M61" s="25">
        <f t="shared" si="12"/>
        <v>3435.544</v>
      </c>
      <c r="N61" s="26">
        <f t="shared" si="13"/>
        <v>13</v>
      </c>
      <c r="O61" s="26">
        <f t="shared" si="13"/>
        <v>13</v>
      </c>
    </row>
    <row r="62" spans="1:15" ht="21" customHeight="1">
      <c r="A62" s="47">
        <v>46</v>
      </c>
      <c r="B62" s="53">
        <v>801</v>
      </c>
      <c r="C62" s="63" t="s">
        <v>137</v>
      </c>
      <c r="D62" s="56" t="s">
        <v>138</v>
      </c>
      <c r="E62" s="64" t="s">
        <v>139</v>
      </c>
      <c r="F62" s="23">
        <v>0.6157175925925926</v>
      </c>
      <c r="G62" s="24">
        <f t="shared" si="8"/>
        <v>0.04280092592592599</v>
      </c>
      <c r="H62" s="25">
        <f t="shared" si="9"/>
        <v>3698</v>
      </c>
      <c r="I62" s="62">
        <v>0.954</v>
      </c>
      <c r="J62" s="25">
        <f t="shared" si="10"/>
        <v>3527.892</v>
      </c>
      <c r="K62" s="26">
        <f t="shared" si="11"/>
        <v>14</v>
      </c>
      <c r="L62" s="26">
        <f t="shared" si="11"/>
        <v>14</v>
      </c>
      <c r="M62" s="25">
        <f t="shared" si="12"/>
        <v>3527.892</v>
      </c>
      <c r="N62" s="26">
        <f t="shared" si="13"/>
        <v>14</v>
      </c>
      <c r="O62" s="26">
        <f t="shared" si="13"/>
        <v>14</v>
      </c>
    </row>
    <row r="63" spans="1:15" ht="21" customHeight="1">
      <c r="A63" s="47">
        <v>41</v>
      </c>
      <c r="B63" s="53">
        <v>3100</v>
      </c>
      <c r="C63" s="57" t="s">
        <v>164</v>
      </c>
      <c r="D63" s="56" t="s">
        <v>126</v>
      </c>
      <c r="E63" s="59" t="s">
        <v>127</v>
      </c>
      <c r="F63" s="23">
        <v>0.6161458333333333</v>
      </c>
      <c r="G63" s="24">
        <f t="shared" si="8"/>
        <v>0.04322916666666665</v>
      </c>
      <c r="H63" s="25">
        <f t="shared" si="9"/>
        <v>3735</v>
      </c>
      <c r="I63" s="62">
        <v>0.965</v>
      </c>
      <c r="J63" s="25">
        <f t="shared" si="10"/>
        <v>3604.275</v>
      </c>
      <c r="K63" s="26">
        <f t="shared" si="11"/>
        <v>15</v>
      </c>
      <c r="L63" s="26">
        <f t="shared" si="11"/>
        <v>15</v>
      </c>
      <c r="M63" s="25">
        <f t="shared" si="12"/>
        <v>3604.275</v>
      </c>
      <c r="N63" s="26">
        <f t="shared" si="13"/>
        <v>15</v>
      </c>
      <c r="O63" s="26">
        <f t="shared" si="13"/>
        <v>15</v>
      </c>
    </row>
    <row r="64" spans="1:15" ht="21" customHeight="1">
      <c r="A64" s="47">
        <v>30</v>
      </c>
      <c r="B64" s="56">
        <v>481</v>
      </c>
      <c r="C64" s="63" t="s">
        <v>99</v>
      </c>
      <c r="D64" s="56" t="s">
        <v>100</v>
      </c>
      <c r="E64" s="64" t="s">
        <v>101</v>
      </c>
      <c r="F64" s="23">
        <v>0.6148611111111111</v>
      </c>
      <c r="G64" s="24">
        <f t="shared" si="8"/>
        <v>0.04194444444444445</v>
      </c>
      <c r="H64" s="25">
        <f t="shared" si="9"/>
        <v>3624</v>
      </c>
      <c r="I64" s="62">
        <v>1.017</v>
      </c>
      <c r="J64" s="25">
        <f t="shared" si="10"/>
        <v>3685.6079999999997</v>
      </c>
      <c r="K64" s="26">
        <f t="shared" si="11"/>
        <v>16</v>
      </c>
      <c r="L64" s="26">
        <f t="shared" si="11"/>
        <v>16</v>
      </c>
      <c r="M64" s="25">
        <f t="shared" si="12"/>
        <v>3685.6079999999997</v>
      </c>
      <c r="N64" s="26">
        <f t="shared" si="13"/>
        <v>16</v>
      </c>
      <c r="O64" s="26">
        <f t="shared" si="13"/>
        <v>16</v>
      </c>
    </row>
    <row r="65" spans="1:15" ht="21" customHeight="1">
      <c r="A65" s="47">
        <v>43</v>
      </c>
      <c r="B65" s="56">
        <v>25005</v>
      </c>
      <c r="C65" s="57" t="s">
        <v>165</v>
      </c>
      <c r="D65" s="56" t="s">
        <v>129</v>
      </c>
      <c r="E65" s="59" t="s">
        <v>131</v>
      </c>
      <c r="F65" s="23">
        <v>0.6175347222222222</v>
      </c>
      <c r="G65" s="24">
        <f t="shared" si="8"/>
        <v>0.044618055555555536</v>
      </c>
      <c r="H65" s="25">
        <f t="shared" si="9"/>
        <v>3855</v>
      </c>
      <c r="I65" s="62">
        <v>0.958</v>
      </c>
      <c r="J65" s="25">
        <f t="shared" si="10"/>
        <v>3693.0899999999997</v>
      </c>
      <c r="K65" s="26">
        <f t="shared" si="11"/>
        <v>17</v>
      </c>
      <c r="L65" s="26">
        <f t="shared" si="11"/>
        <v>17</v>
      </c>
      <c r="M65" s="25">
        <f t="shared" si="12"/>
        <v>3693.0899999999997</v>
      </c>
      <c r="N65" s="26">
        <f t="shared" si="13"/>
        <v>17</v>
      </c>
      <c r="O65" s="26">
        <f t="shared" si="13"/>
        <v>17</v>
      </c>
    </row>
    <row r="66" spans="1:15" ht="21" customHeight="1">
      <c r="A66" s="47">
        <v>42</v>
      </c>
      <c r="B66" s="53">
        <v>1666</v>
      </c>
      <c r="C66" s="57" t="s">
        <v>128</v>
      </c>
      <c r="D66" s="56" t="s">
        <v>129</v>
      </c>
      <c r="E66" s="59" t="s">
        <v>130</v>
      </c>
      <c r="F66" s="23">
        <v>0.619525462962963</v>
      </c>
      <c r="G66" s="24">
        <f t="shared" si="8"/>
        <v>0.04660879629629633</v>
      </c>
      <c r="H66" s="25">
        <f t="shared" si="9"/>
        <v>4027</v>
      </c>
      <c r="I66" s="62">
        <v>0.961</v>
      </c>
      <c r="J66" s="25">
        <f t="shared" si="10"/>
        <v>3869.9469999999997</v>
      </c>
      <c r="K66" s="26">
        <f t="shared" si="11"/>
        <v>18</v>
      </c>
      <c r="L66" s="26">
        <f t="shared" si="11"/>
        <v>18</v>
      </c>
      <c r="M66" s="25">
        <f t="shared" si="12"/>
        <v>3869.9469999999997</v>
      </c>
      <c r="N66" s="26">
        <f t="shared" si="13"/>
        <v>18</v>
      </c>
      <c r="O66" s="26">
        <f t="shared" si="13"/>
        <v>18</v>
      </c>
    </row>
    <row r="67" spans="1:15" ht="21" customHeight="1">
      <c r="A67" s="47">
        <v>45</v>
      </c>
      <c r="B67" s="53">
        <v>1990</v>
      </c>
      <c r="C67" s="57" t="s">
        <v>135</v>
      </c>
      <c r="D67" s="56" t="s">
        <v>18</v>
      </c>
      <c r="E67" s="59" t="s">
        <v>136</v>
      </c>
      <c r="F67" s="23" t="s">
        <v>182</v>
      </c>
      <c r="G67" s="24"/>
      <c r="H67" s="25"/>
      <c r="I67" s="62">
        <v>0.957</v>
      </c>
      <c r="J67" s="25" t="s">
        <v>182</v>
      </c>
      <c r="K67" s="26" t="s">
        <v>183</v>
      </c>
      <c r="L67" s="26">
        <v>20</v>
      </c>
      <c r="M67" s="25" t="s">
        <v>182</v>
      </c>
      <c r="N67" s="26" t="s">
        <v>183</v>
      </c>
      <c r="O67" s="26">
        <v>20</v>
      </c>
    </row>
    <row r="68" spans="2:15" ht="12.75">
      <c r="B68" s="1"/>
      <c r="C68" s="28"/>
      <c r="D68" s="28"/>
      <c r="E68" s="28"/>
      <c r="F68" s="37"/>
      <c r="G68" s="37"/>
      <c r="H68" s="37"/>
      <c r="I68" s="37"/>
      <c r="J68" s="3"/>
      <c r="K68" s="37"/>
      <c r="L68" s="3"/>
      <c r="M68" s="42"/>
      <c r="N68" s="41"/>
      <c r="O68" s="37"/>
    </row>
    <row r="69" spans="2:15" ht="12.75">
      <c r="B69" s="1"/>
      <c r="C69" s="28" t="s">
        <v>22</v>
      </c>
      <c r="D69" s="1"/>
      <c r="E69" s="1"/>
      <c r="F69" s="1"/>
      <c r="G69" s="1"/>
      <c r="H69" s="31"/>
      <c r="I69" s="3"/>
      <c r="J69" s="31" t="s">
        <v>27</v>
      </c>
      <c r="K69" s="43"/>
      <c r="L69" s="31"/>
      <c r="M69" s="42"/>
      <c r="N69" s="43"/>
      <c r="O69" s="3"/>
    </row>
    <row r="70" ht="12.75">
      <c r="J70" s="45" t="s">
        <v>186</v>
      </c>
    </row>
  </sheetData>
  <sheetProtection/>
  <mergeCells count="8">
    <mergeCell ref="C47:C48"/>
    <mergeCell ref="D47:D48"/>
    <mergeCell ref="E47:E48"/>
    <mergeCell ref="I47:I48"/>
    <mergeCell ref="I5:I6"/>
    <mergeCell ref="C5:C6"/>
    <mergeCell ref="D5:D6"/>
    <mergeCell ref="E5:E6"/>
  </mergeCells>
  <printOptions/>
  <pageMargins left="0.35433070866141736" right="0" top="0.5905511811023623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SABRİ KARA</dc:creator>
  <cp:keywords/>
  <dc:description/>
  <cp:lastModifiedBy>mine</cp:lastModifiedBy>
  <cp:lastPrinted>2014-09-14T14:30:26Z</cp:lastPrinted>
  <dcterms:created xsi:type="dcterms:W3CDTF">2012-05-31T17:40:57Z</dcterms:created>
  <dcterms:modified xsi:type="dcterms:W3CDTF">2014-09-14T16:07:49Z</dcterms:modified>
  <cp:category/>
  <cp:version/>
  <cp:contentType/>
  <cp:contentStatus/>
</cp:coreProperties>
</file>