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1" activeTab="2"/>
  </bookViews>
  <sheets>
    <sheet name="yarış 1" sheetId="1" r:id="rId1"/>
    <sheet name="sonuç" sheetId="2" r:id="rId2"/>
    <sheet name="sonuç düz" sheetId="3" r:id="rId3"/>
  </sheets>
  <definedNames/>
  <calcPr fullCalcOnLoad="1"/>
</workbook>
</file>

<file path=xl/sharedStrings.xml><?xml version="1.0" encoding="utf-8"?>
<sst xmlns="http://schemas.openxmlformats.org/spreadsheetml/2006/main" count="763" uniqueCount="194">
  <si>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</si>
  <si>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</si>
  <si>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</si>
  <si>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</si>
  <si>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</si>
  <si>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</si>
  <si>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</si>
  <si>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</si>
  <si>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</si>
  <si>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</si>
  <si>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</si>
  <si>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</si>
  <si>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</si>
  <si>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Sıra</t>
  </si>
  <si>
    <t>Puan</t>
  </si>
  <si>
    <t>FARR 40</t>
  </si>
  <si>
    <t>ORION</t>
  </si>
  <si>
    <t>MAT 12</t>
  </si>
  <si>
    <t>PROTOTYPE</t>
  </si>
  <si>
    <t>FIRST 40</t>
  </si>
  <si>
    <t>MAT 1010</t>
  </si>
  <si>
    <t>FIRST 34.7</t>
  </si>
  <si>
    <t>YARIŞ KOMİTESİ BAŞKANI</t>
  </si>
  <si>
    <t>DESTEK (BORDO)</t>
  </si>
  <si>
    <t>TCF</t>
  </si>
  <si>
    <r>
      <t>*</t>
    </r>
    <r>
      <rPr>
        <sz val="9"/>
        <rFont val="Arial Tur"/>
        <family val="2"/>
      </rPr>
      <t xml:space="preserve"> </t>
    </r>
    <r>
      <rPr>
        <sz val="8"/>
        <rFont val="Arial Tur"/>
        <family val="0"/>
      </rPr>
      <t>DESTEK SINIFINDA SPINNAKER (SİMETRİK VEYA ASİMETRİK) KULLANAN TEKNELER</t>
    </r>
  </si>
  <si>
    <t>YARIŞ 1</t>
  </si>
  <si>
    <t>YARIŞ 2</t>
  </si>
  <si>
    <t>YARIŞ 3</t>
  </si>
  <si>
    <t>TOPLAM</t>
  </si>
  <si>
    <t>YARIŞ SEKRETERLİĞİ:</t>
  </si>
  <si>
    <t>FIN13131</t>
  </si>
  <si>
    <t>FARRFARA</t>
  </si>
  <si>
    <t>ALVIMEDICA 2</t>
  </si>
  <si>
    <t>FIRST 35</t>
  </si>
  <si>
    <t>BORDA</t>
  </si>
  <si>
    <t>YARIŞ 1 - 13 EYLÜL 2014</t>
  </si>
  <si>
    <t>YARIŞ</t>
  </si>
  <si>
    <t>PUANI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</si>
  <si>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</si>
  <si>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</si>
  <si>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</si>
  <si>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</si>
  <si>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W COLLECTION-BARBAROS HAYRETTIN</t>
  </si>
  <si>
    <t>BOLT 37</t>
  </si>
  <si>
    <t>TAYK/Arif Gürdenli</t>
  </si>
  <si>
    <t>DUE</t>
  </si>
  <si>
    <t>Feyyaz Yüzatlı/Hasip Gencer</t>
  </si>
  <si>
    <t>BORUSAN RACING - ÇILGIN SIGMA</t>
  </si>
  <si>
    <t>Bülent Demircioğlu/U. Tarık Gül</t>
  </si>
  <si>
    <t>7 BELA</t>
  </si>
  <si>
    <t>7 Bela Ortaklar/Taner Hallaçoğlu</t>
  </si>
  <si>
    <t>TURKCELL ALIZE</t>
  </si>
  <si>
    <t>Sinan Sümer</t>
  </si>
  <si>
    <t>Cem Bozkurt/A. Kaan İş</t>
  </si>
  <si>
    <t>PROTEL MATMAZEL</t>
  </si>
  <si>
    <t>MAT 1245</t>
  </si>
  <si>
    <t>Toka Yelken Ekibi/Rıdvan Ö. Övünç</t>
  </si>
  <si>
    <t>Vedat Çalık/Onur Tok</t>
  </si>
  <si>
    <t>GARANTI SAILING - FENERBAHÇE 1</t>
  </si>
  <si>
    <t>ARCORA 4KMSRC</t>
  </si>
  <si>
    <t>A 40 RC</t>
  </si>
  <si>
    <t>Orel Kalomeni/Günkut Ayvazoğlu</t>
  </si>
  <si>
    <t>MOON&amp;STAR</t>
  </si>
  <si>
    <t>ONE TONNER</t>
  </si>
  <si>
    <t>Fikret Elbirlik/</t>
  </si>
  <si>
    <t>SHAKER</t>
  </si>
  <si>
    <t>J 122</t>
  </si>
  <si>
    <t>Pınar Buzluk/Enes Çaylak</t>
  </si>
  <si>
    <t>PASSION II</t>
  </si>
  <si>
    <t>Ergün Kargalıoğlu</t>
  </si>
  <si>
    <t>TEAM SPIRIT</t>
  </si>
  <si>
    <t>FARR 30</t>
  </si>
  <si>
    <t xml:space="preserve">Mert Erayan </t>
  </si>
  <si>
    <t>TAG HEUER - GOBLIN 3</t>
  </si>
  <si>
    <t>TAXI JR.</t>
  </si>
  <si>
    <t>Murat Kınay</t>
  </si>
  <si>
    <t>EASY TIGER</t>
  </si>
  <si>
    <t>Emin Ali Sipahi</t>
  </si>
  <si>
    <t>YAPIARTI MOBYDICK</t>
  </si>
  <si>
    <t>FIRST 40.7</t>
  </si>
  <si>
    <t>Murat Kulaksızoğlu</t>
  </si>
  <si>
    <t>MATRIX</t>
  </si>
  <si>
    <t>A. Kerim Akkoyunlu/Orhan Gorbon</t>
  </si>
  <si>
    <t>LOGO</t>
  </si>
  <si>
    <t>M. Tuğrul Tekbulut/M. Serdar Öner</t>
  </si>
  <si>
    <t>ARCELIK ALIZE</t>
  </si>
  <si>
    <t>Sinan Sümer/Ateş Çınar</t>
  </si>
  <si>
    <t>KOMET CHEESE</t>
  </si>
  <si>
    <t>Levent Özyürük/Levent Peynirci</t>
  </si>
  <si>
    <t>CAPRICORN</t>
  </si>
  <si>
    <t>FIRST 45f5</t>
  </si>
  <si>
    <t>Erdoğan Soysal/A. Nail Baktır</t>
  </si>
  <si>
    <t>DRAGUT</t>
  </si>
  <si>
    <t>A 35</t>
  </si>
  <si>
    <t>Mehmet İnal/M. Yaşar Yücel</t>
  </si>
  <si>
    <t>EKER YAYIK AYRAN</t>
  </si>
  <si>
    <t>N. Ahmet Eker/Gülboy Güryel</t>
  </si>
  <si>
    <t>FORD OTOSAN -TURGUT REIS</t>
  </si>
  <si>
    <t>TAYK/S. Koru Sarıkaya</t>
  </si>
  <si>
    <t>GBR186N</t>
  </si>
  <si>
    <t>TRIK KEYFIM 3,5</t>
  </si>
  <si>
    <t>Selim Yazıcı</t>
  </si>
  <si>
    <t>ALVIMEDICA</t>
  </si>
  <si>
    <t>ILC 30 J&amp;V</t>
  </si>
  <si>
    <t>Cem Bozkurt/Mert Gürpınar</t>
  </si>
  <si>
    <t>SHAK SHUKA - GTT LOGISTICS</t>
  </si>
  <si>
    <t>Hasan Utku Çetiner</t>
  </si>
  <si>
    <t>GUNES SIGORTA - FALCON</t>
  </si>
  <si>
    <t>Deniz Yılmaz</t>
  </si>
  <si>
    <t>TÜPRAS ALIZE</t>
  </si>
  <si>
    <t>Sinan Sümer/Doğukan Kandemir</t>
  </si>
  <si>
    <t>SAHIBINDEN.COM FLAMENCO</t>
  </si>
  <si>
    <t>ELAN 340</t>
  </si>
  <si>
    <t>Serdar Öner/H. Özay Çağımnı</t>
  </si>
  <si>
    <t>CORBY 29</t>
  </si>
  <si>
    <t>HEDEF YELKEN</t>
  </si>
  <si>
    <t>HEDEF YELKEN/Efe Regay</t>
  </si>
  <si>
    <t>ALFASAIL PETEK</t>
  </si>
  <si>
    <t>Cevat Satır/M. Şahin Akın</t>
  </si>
  <si>
    <t>EFES ALIZE</t>
  </si>
  <si>
    <t>MAT 10 MK2</t>
  </si>
  <si>
    <t>Sinan Sümer/Kaan Darnel</t>
  </si>
  <si>
    <t>JALAPENO</t>
  </si>
  <si>
    <t>J 35</t>
  </si>
  <si>
    <t>Jozi Zalma/Erdoğan Çekicer</t>
  </si>
  <si>
    <t>FB SPOR KULÜBÜ/M. Eren Özdal</t>
  </si>
  <si>
    <t>MINX HEDEF YELKEN</t>
  </si>
  <si>
    <t>BAVARIA 38</t>
  </si>
  <si>
    <t>Hedef Yelken/Efe Regay</t>
  </si>
  <si>
    <t>ELAN 310</t>
  </si>
  <si>
    <t>Barış Ersemiz</t>
  </si>
  <si>
    <t>ZENITH POSEIDON 2</t>
  </si>
  <si>
    <t>BENETEAU 25</t>
  </si>
  <si>
    <t>K. Berk Otuç/Fatih Akcan</t>
  </si>
  <si>
    <t>TAYK/Görkem Kara</t>
  </si>
  <si>
    <t>BEKO BANDIDO</t>
  </si>
  <si>
    <t>G 28</t>
  </si>
  <si>
    <t>Sinan Sümer/Hüseyin Akça</t>
  </si>
  <si>
    <t>BOOTES</t>
  </si>
  <si>
    <t>Bülent Sandal/Ö. Gürhan Karahan</t>
  </si>
  <si>
    <t>JUMBO</t>
  </si>
  <si>
    <t>J 80</t>
  </si>
  <si>
    <t>Şükrü Uzuner</t>
  </si>
  <si>
    <t>MC DONALDS ZIG ZAG</t>
  </si>
  <si>
    <t>Sinan Sümer/Berk Gürpınar</t>
  </si>
  <si>
    <t>AKFEN LADY ANTIOCHE</t>
  </si>
  <si>
    <t>DUFOUR 30</t>
  </si>
  <si>
    <t>40 PLUS SAILING/M. Akın Telatar</t>
  </si>
  <si>
    <t>*VENUS</t>
  </si>
  <si>
    <t>Ertan Özçevik</t>
  </si>
  <si>
    <t>ABANK CENOA</t>
  </si>
  <si>
    <t>AZUREE 33</t>
  </si>
  <si>
    <t>Cenoa Sailing/Çağdaş Artu</t>
  </si>
  <si>
    <t>ARCHIMEDES</t>
  </si>
  <si>
    <t>JEANNEAU</t>
  </si>
  <si>
    <t>Emre Kuzlu</t>
  </si>
  <si>
    <t>TAYK / ALVIMEDICA CUP' IŞALIM MI?</t>
  </si>
  <si>
    <t xml:space="preserve">IRC III - IRC IV </t>
  </si>
  <si>
    <t>Düz.Süre</t>
  </si>
  <si>
    <t>TAYK / ALVIMEDICA CUP' IŞALIM MI? SONUÇ PUAN TABLOSU</t>
  </si>
  <si>
    <t>IRC I - IRC II</t>
  </si>
  <si>
    <t>TAYK / ALVIMEDICA CUP' IŞALIM MI?  DÜZELTİLMİŞ ZAMAN SONUÇ PUAN TABLOSU</t>
  </si>
  <si>
    <t>FARRFARA EKIBI/Erhan Uzun</t>
  </si>
  <si>
    <t>FENERBAHÇE SPOR KULÜBÜ/Oğuz Ayan</t>
  </si>
  <si>
    <t>F35 EXPRESS HEDEF YELKEN ERGO</t>
  </si>
  <si>
    <t>Vedat Tezman/HEDEF YELKEN/Yiğit Eroğlu</t>
  </si>
  <si>
    <t>Aydın Yurdum/Erhan Karaca</t>
  </si>
  <si>
    <t>FENERBAHCE 4 BOĞAZİÇİ ÜNİVERSİTESİ.</t>
  </si>
  <si>
    <t>EVIDEA SELAN</t>
  </si>
  <si>
    <t>CUSHMAN&amp;WAKEFIELD/KARAMRSL BEY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</si>
  <si>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</si>
  <si>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</si>
  <si>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</si>
  <si>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</si>
  <si>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</si>
  <si>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</si>
  <si>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</si>
  <si>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</si>
  <si>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</si>
  <si>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</si>
  <si>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</si>
  <si>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</si>
  <si>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</si>
  <si>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</si>
  <si>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</si>
  <si>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</si>
  <si>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DNF</t>
  </si>
  <si>
    <t>DNC</t>
  </si>
  <si>
    <t>13 EYLÜL 2014, Saat: 17:35</t>
  </si>
  <si>
    <t>13 EYLÜL 2014, Saat: 15:35</t>
  </si>
  <si>
    <t>14 EYLÜL 2014, Saat:17:40</t>
  </si>
  <si>
    <t>14 EYLÜL 2014, Saat: 17:45</t>
  </si>
  <si>
    <t xml:space="preserve">13 - 14 EYLÜL 2014 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</si>
</sst>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:mm"/>
    <numFmt numFmtId="173" formatCode="0.0000"/>
    <numFmt numFmtId="174" formatCode="0.0"/>
    <numFmt numFmtId="175" formatCode="0.000"/>
    <numFmt numFmtId="176" formatCode="[$-41F]d\ mmmm\ yyyy;@"/>
    <numFmt numFmtId="177" formatCode="#,##0.000_ ;\-#,##0.000\ "/>
  </numFmts>
  <fonts count="37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b/>
      <sz val="12"/>
      <name val="Arial"/>
      <family val="2"/>
    </font>
    <font>
      <b/>
      <sz val="8"/>
      <name val="Arial Tur"/>
      <family val="0"/>
    </font>
    <font>
      <sz val="8"/>
      <name val="Arial"/>
      <family val="2"/>
    </font>
    <font>
      <b/>
      <sz val="10"/>
      <color indexed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33" fillId="0" borderId="2" applyNumberFormat="0" applyFill="0" applyAlignment="0" applyProtection="0"/>
    <xf numFmtId="0" fontId="29" fillId="0" borderId="3" applyNumberFormat="0" applyFill="0" applyAlignment="0" applyProtection="0"/>
    <xf numFmtId="0" fontId="34" fillId="0" borderId="4" applyNumberFormat="0" applyFill="0" applyAlignment="0" applyProtection="0"/>
    <xf numFmtId="0" fontId="30" fillId="0" borderId="4" applyNumberFormat="0" applyFill="0" applyAlignment="0" applyProtection="0"/>
    <xf numFmtId="0" fontId="35" fillId="0" borderId="5" applyNumberFormat="0" applyFill="0" applyAlignment="0" applyProtection="0"/>
    <xf numFmtId="0" fontId="31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9" borderId="7" applyNumberFormat="0" applyAlignment="0" applyProtection="0"/>
    <xf numFmtId="0" fontId="19" fillId="10" borderId="7" applyNumberFormat="0" applyAlignment="0" applyProtection="0"/>
    <xf numFmtId="0" fontId="18" fillId="12" borderId="8" applyNumberFormat="0" applyAlignment="0" applyProtection="0"/>
    <xf numFmtId="0" fontId="18" fillId="2" borderId="8" applyNumberFormat="0" applyAlignment="0" applyProtection="0"/>
    <xf numFmtId="0" fontId="20" fillId="19" borderId="8" applyNumberFormat="0" applyAlignment="0" applyProtection="0"/>
    <xf numFmtId="0" fontId="20" fillId="10" borderId="8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0" borderId="0">
      <alignment/>
      <protection/>
    </xf>
    <xf numFmtId="0" fontId="0" fillId="6" borderId="10" applyNumberFormat="0" applyFont="0" applyAlignment="0" applyProtection="0"/>
    <xf numFmtId="0" fontId="3" fillId="6" borderId="10" applyNumberFormat="0" applyFon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6" fillId="19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7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19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7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1" fontId="7" fillId="0" borderId="18" xfId="0" applyNumberFormat="1" applyFont="1" applyBorder="1" applyAlignment="1" applyProtection="1">
      <alignment horizontal="center"/>
      <protection locked="0"/>
    </xf>
    <xf numFmtId="21" fontId="7" fillId="0" borderId="18" xfId="0" applyNumberFormat="1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 locked="0"/>
    </xf>
    <xf numFmtId="174" fontId="7" fillId="0" borderId="0" xfId="0" applyNumberFormat="1" applyFont="1" applyBorder="1" applyAlignment="1" applyProtection="1">
      <alignment horizontal="center"/>
      <protection locked="0"/>
    </xf>
    <xf numFmtId="174" fontId="7" fillId="0" borderId="0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4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1" fontId="0" fillId="0" borderId="18" xfId="0" applyNumberFormat="1" applyBorder="1" applyAlignment="1">
      <alignment horizontal="center"/>
    </xf>
    <xf numFmtId="1" fontId="7" fillId="0" borderId="17" xfId="0" applyNumberFormat="1" applyFont="1" applyBorder="1" applyAlignment="1" applyProtection="1">
      <alignment horizontal="center"/>
      <protection locked="0"/>
    </xf>
    <xf numFmtId="174" fontId="7" fillId="0" borderId="18" xfId="0" applyNumberFormat="1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6" fillId="0" borderId="17" xfId="81" applyFont="1" applyFill="1" applyBorder="1" applyAlignment="1">
      <alignment horizontal="center"/>
      <protection/>
    </xf>
    <xf numFmtId="0" fontId="6" fillId="0" borderId="20" xfId="81" applyFont="1" applyFill="1" applyBorder="1" applyAlignment="1">
      <alignment horizontal="center"/>
      <protection/>
    </xf>
    <xf numFmtId="0" fontId="6" fillId="0" borderId="18" xfId="81" applyFont="1" applyFill="1" applyBorder="1" applyAlignment="1">
      <alignment horizontal="center"/>
      <protection/>
    </xf>
    <xf numFmtId="0" fontId="6" fillId="0" borderId="17" xfId="81" applyFont="1" applyBorder="1" applyAlignment="1">
      <alignment horizontal="center"/>
      <protection/>
    </xf>
    <xf numFmtId="0" fontId="6" fillId="0" borderId="13" xfId="81" applyFont="1" applyBorder="1" applyAlignment="1">
      <alignment horizontal="center"/>
      <protection/>
    </xf>
    <xf numFmtId="0" fontId="6" fillId="0" borderId="18" xfId="81" applyFont="1" applyBorder="1" applyAlignment="1">
      <alignment horizontal="center"/>
      <protection/>
    </xf>
    <xf numFmtId="0" fontId="6" fillId="0" borderId="15" xfId="81" applyFont="1" applyFill="1" applyBorder="1" applyAlignment="1">
      <alignment horizontal="center"/>
      <protection/>
    </xf>
    <xf numFmtId="0" fontId="6" fillId="0" borderId="13" xfId="81" applyFont="1" applyFill="1" applyBorder="1" applyAlignment="1">
      <alignment horizontal="center"/>
      <protection/>
    </xf>
    <xf numFmtId="0" fontId="6" fillId="0" borderId="15" xfId="81" applyFont="1" applyBorder="1" applyAlignment="1">
      <alignment horizontal="center"/>
      <protection/>
    </xf>
    <xf numFmtId="175" fontId="8" fillId="0" borderId="17" xfId="81" applyNumberFormat="1" applyFont="1" applyFill="1" applyBorder="1" applyAlignment="1">
      <alignment horizontal="center"/>
      <protection/>
    </xf>
    <xf numFmtId="175" fontId="8" fillId="0" borderId="18" xfId="81" applyNumberFormat="1" applyFont="1" applyFill="1" applyBorder="1" applyAlignment="1">
      <alignment horizontal="center"/>
      <protection/>
    </xf>
    <xf numFmtId="175" fontId="8" fillId="0" borderId="18" xfId="81" applyNumberFormat="1" applyFont="1" applyBorder="1" applyAlignment="1">
      <alignment horizontal="center"/>
      <protection/>
    </xf>
    <xf numFmtId="0" fontId="6" fillId="0" borderId="0" xfId="81" applyFont="1" applyFill="1" applyBorder="1" applyAlignment="1">
      <alignment horizontal="center"/>
      <protection/>
    </xf>
    <xf numFmtId="0" fontId="6" fillId="0" borderId="0" xfId="81" applyFont="1" applyBorder="1" applyAlignment="1">
      <alignment horizontal="center"/>
      <protection/>
    </xf>
    <xf numFmtId="0" fontId="6" fillId="0" borderId="14" xfId="81" applyFont="1" applyFill="1" applyBorder="1" applyAlignment="1">
      <alignment horizontal="center"/>
      <protection/>
    </xf>
    <xf numFmtId="0" fontId="6" fillId="0" borderId="19" xfId="81" applyFont="1" applyBorder="1" applyAlignment="1">
      <alignment horizontal="center"/>
      <protection/>
    </xf>
    <xf numFmtId="0" fontId="6" fillId="0" borderId="19" xfId="81" applyFont="1" applyFill="1" applyBorder="1" applyAlignment="1">
      <alignment horizontal="center"/>
      <protection/>
    </xf>
    <xf numFmtId="175" fontId="8" fillId="0" borderId="17" xfId="81" applyNumberFormat="1" applyFont="1" applyBorder="1" applyAlignment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/>
    </xf>
    <xf numFmtId="175" fontId="3" fillId="0" borderId="0" xfId="0" applyNumberFormat="1" applyFont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5" fontId="8" fillId="0" borderId="15" xfId="81" applyNumberFormat="1" applyFont="1" applyBorder="1" applyAlignment="1">
      <alignment horizontal="center"/>
      <protection/>
    </xf>
    <xf numFmtId="175" fontId="5" fillId="0" borderId="19" xfId="0" applyNumberFormat="1" applyFont="1" applyBorder="1" applyAlignment="1">
      <alignment horizontal="center" vertical="top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174" fontId="8" fillId="0" borderId="18" xfId="0" applyNumberFormat="1" applyFont="1" applyBorder="1" applyAlignment="1">
      <alignment horizontal="center"/>
    </xf>
    <xf numFmtId="175" fontId="6" fillId="0" borderId="13" xfId="0" applyNumberFormat="1" applyFont="1" applyBorder="1" applyAlignment="1">
      <alignment horizontal="center" vertical="center"/>
    </xf>
    <xf numFmtId="175" fontId="6" fillId="0" borderId="17" xfId="0" applyNumberFormat="1" applyFont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6" fillId="0" borderId="13" xfId="0" applyNumberFormat="1" applyFont="1" applyBorder="1" applyAlignment="1" applyProtection="1">
      <alignment horizontal="center" vertical="center"/>
      <protection locked="0"/>
    </xf>
    <xf numFmtId="174" fontId="6" fillId="0" borderId="17" xfId="0" applyNumberFormat="1" applyFont="1" applyBorder="1" applyAlignment="1" applyProtection="1">
      <alignment horizontal="center" vertical="center"/>
      <protection locked="0"/>
    </xf>
    <xf numFmtId="174" fontId="10" fillId="0" borderId="13" xfId="0" applyNumberFormat="1" applyFont="1" applyBorder="1" applyAlignment="1">
      <alignment horizontal="center" vertical="center"/>
    </xf>
    <xf numFmtId="174" fontId="10" fillId="0" borderId="1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t" xfId="82"/>
    <cellStyle name="Not 2" xfId="83"/>
    <cellStyle name="Nötr" xfId="84"/>
    <cellStyle name="Nötr 2" xfId="85"/>
    <cellStyle name="Currency" xfId="86"/>
    <cellStyle name="Currency [0]" xfId="87"/>
    <cellStyle name="Toplam" xfId="88"/>
    <cellStyle name="Toplam 2" xfId="89"/>
    <cellStyle name="Uyarı Metni" xfId="90"/>
    <cellStyle name="Uyarı Metni 2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" name="Text 43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2" name="Text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3" name="Text 46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4" name="Text 47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5" name="Text 48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6" name="Text 49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1" name="Text 57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2" name="Text 58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3" name="Text 59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17" name="Text 63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8" name="Text 64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9" name="Text 6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20" name="Text 66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21" name="Text 67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22" name="Text 68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23" name="Text 73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24" name="Text 74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25" name="Text 75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26" name="Text 76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9172575" y="1402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8" name="Text 88"/>
        <xdr:cNvSpPr txBox="1">
          <a:spLocks noChangeArrowheads="1"/>
        </xdr:cNvSpPr>
      </xdr:nvSpPr>
      <xdr:spPr>
        <a:xfrm>
          <a:off x="9172575" y="1402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9" name="Text 89"/>
        <xdr:cNvSpPr txBox="1">
          <a:spLocks noChangeArrowheads="1"/>
        </xdr:cNvSpPr>
      </xdr:nvSpPr>
      <xdr:spPr>
        <a:xfrm>
          <a:off x="9172575" y="1402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30" name="Text 90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31" name="Text 91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32" name="Text 92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33" name="Text 93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34" name="Text 94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35" name="Text 95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36" name="Text 96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37" name="Text 97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38" name="Text 98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39" name="Text 99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40" name="Text 100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41" name="Text 101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42" name="Text 102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43" name="Text 103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44" name="Text 104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45" name="Text 105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46" name="Text 106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28575</xdr:colOff>
      <xdr:row>73</xdr:row>
      <xdr:rowOff>0</xdr:rowOff>
    </xdr:to>
    <xdr:sp>
      <xdr:nvSpPr>
        <xdr:cNvPr id="47" name="Text 118"/>
        <xdr:cNvSpPr txBox="1">
          <a:spLocks noChangeArrowheads="1"/>
        </xdr:cNvSpPr>
      </xdr:nvSpPr>
      <xdr:spPr>
        <a:xfrm>
          <a:off x="923925" y="13639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48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49" name="Text 39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50" name="Text 78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51" name="Text 117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52" name="Text 118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54" name="Text 39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55" name="Text 78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56" name="Text 117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57" name="Text 118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58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59" name="Text 39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60" name="Text 78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61" name="Text 117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62" name="Text 118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63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64" name="Text 39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65" name="Text 78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66" name="Text 117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67" name="Text 118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68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69" name="Text 39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28575</xdr:colOff>
      <xdr:row>73</xdr:row>
      <xdr:rowOff>0</xdr:rowOff>
    </xdr:to>
    <xdr:sp>
      <xdr:nvSpPr>
        <xdr:cNvPr id="70" name="Text 78"/>
        <xdr:cNvSpPr txBox="1">
          <a:spLocks noChangeArrowheads="1"/>
        </xdr:cNvSpPr>
      </xdr:nvSpPr>
      <xdr:spPr>
        <a:xfrm>
          <a:off x="1485900" y="13639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28575</xdr:colOff>
      <xdr:row>73</xdr:row>
      <xdr:rowOff>0</xdr:rowOff>
    </xdr:to>
    <xdr:sp>
      <xdr:nvSpPr>
        <xdr:cNvPr id="71" name="Text 117"/>
        <xdr:cNvSpPr txBox="1">
          <a:spLocks noChangeArrowheads="1"/>
        </xdr:cNvSpPr>
      </xdr:nvSpPr>
      <xdr:spPr>
        <a:xfrm>
          <a:off x="1485900" y="13639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28575</xdr:colOff>
      <xdr:row>73</xdr:row>
      <xdr:rowOff>0</xdr:rowOff>
    </xdr:to>
    <xdr:sp>
      <xdr:nvSpPr>
        <xdr:cNvPr id="72" name="Text 118"/>
        <xdr:cNvSpPr txBox="1">
          <a:spLocks noChangeArrowheads="1"/>
        </xdr:cNvSpPr>
      </xdr:nvSpPr>
      <xdr:spPr>
        <a:xfrm>
          <a:off x="923925" y="13639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73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74" name="Text 39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28575</xdr:colOff>
      <xdr:row>73</xdr:row>
      <xdr:rowOff>0</xdr:rowOff>
    </xdr:to>
    <xdr:sp>
      <xdr:nvSpPr>
        <xdr:cNvPr id="75" name="Text 78"/>
        <xdr:cNvSpPr txBox="1">
          <a:spLocks noChangeArrowheads="1"/>
        </xdr:cNvSpPr>
      </xdr:nvSpPr>
      <xdr:spPr>
        <a:xfrm>
          <a:off x="1485900" y="13639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28575</xdr:colOff>
      <xdr:row>73</xdr:row>
      <xdr:rowOff>0</xdr:rowOff>
    </xdr:to>
    <xdr:sp>
      <xdr:nvSpPr>
        <xdr:cNvPr id="76" name="Text 117"/>
        <xdr:cNvSpPr txBox="1">
          <a:spLocks noChangeArrowheads="1"/>
        </xdr:cNvSpPr>
      </xdr:nvSpPr>
      <xdr:spPr>
        <a:xfrm>
          <a:off x="1485900" y="13639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28575</xdr:colOff>
      <xdr:row>73</xdr:row>
      <xdr:rowOff>0</xdr:rowOff>
    </xdr:to>
    <xdr:sp>
      <xdr:nvSpPr>
        <xdr:cNvPr id="77" name="Text 118"/>
        <xdr:cNvSpPr txBox="1">
          <a:spLocks noChangeArrowheads="1"/>
        </xdr:cNvSpPr>
      </xdr:nvSpPr>
      <xdr:spPr>
        <a:xfrm>
          <a:off x="923925" y="13639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78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79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352425</xdr:colOff>
      <xdr:row>75</xdr:row>
      <xdr:rowOff>0</xdr:rowOff>
    </xdr:to>
    <xdr:sp>
      <xdr:nvSpPr>
        <xdr:cNvPr id="80" name="Text Box 12"/>
        <xdr:cNvSpPr txBox="1">
          <a:spLocks noChangeArrowheads="1"/>
        </xdr:cNvSpPr>
      </xdr:nvSpPr>
      <xdr:spPr>
        <a:xfrm>
          <a:off x="923925" y="140208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81" name="Text 78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82" name="Text 117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83" name="Text 118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84" name="Text 119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85" name="Text 120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86" name="Text 121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87" name="Text 122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88" name="Text 123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89" name="Text Box 45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90" name="Text 78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91" name="Text 117"/>
        <xdr:cNvSpPr txBox="1">
          <a:spLocks noChangeArrowheads="1"/>
        </xdr:cNvSpPr>
      </xdr:nvSpPr>
      <xdr:spPr>
        <a:xfrm>
          <a:off x="1485900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92" name="Text 118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93" name="Text 119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94" name="Text 120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95" name="Text 121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96" name="Text 122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28575</xdr:colOff>
      <xdr:row>74</xdr:row>
      <xdr:rowOff>0</xdr:rowOff>
    </xdr:to>
    <xdr:sp>
      <xdr:nvSpPr>
        <xdr:cNvPr id="97" name="Text 123"/>
        <xdr:cNvSpPr txBox="1">
          <a:spLocks noChangeArrowheads="1"/>
        </xdr:cNvSpPr>
      </xdr:nvSpPr>
      <xdr:spPr>
        <a:xfrm>
          <a:off x="1485900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98" name="Text Box 45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28575</xdr:colOff>
      <xdr:row>74</xdr:row>
      <xdr:rowOff>0</xdr:rowOff>
    </xdr:to>
    <xdr:sp>
      <xdr:nvSpPr>
        <xdr:cNvPr id="99" name="Text Box 45"/>
        <xdr:cNvSpPr txBox="1">
          <a:spLocks noChangeArrowheads="1"/>
        </xdr:cNvSpPr>
      </xdr:nvSpPr>
      <xdr:spPr>
        <a:xfrm>
          <a:off x="923925" y="1383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352425</xdr:colOff>
      <xdr:row>74</xdr:row>
      <xdr:rowOff>0</xdr:rowOff>
    </xdr:to>
    <xdr:sp>
      <xdr:nvSpPr>
        <xdr:cNvPr id="100" name="Text Box 12"/>
        <xdr:cNvSpPr txBox="1">
          <a:spLocks noChangeArrowheads="1"/>
        </xdr:cNvSpPr>
      </xdr:nvSpPr>
      <xdr:spPr>
        <a:xfrm>
          <a:off x="923925" y="13830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28575</xdr:colOff>
      <xdr:row>75</xdr:row>
      <xdr:rowOff>0</xdr:rowOff>
    </xdr:to>
    <xdr:sp>
      <xdr:nvSpPr>
        <xdr:cNvPr id="101" name="Text Box 45"/>
        <xdr:cNvSpPr txBox="1">
          <a:spLocks noChangeArrowheads="1"/>
        </xdr:cNvSpPr>
      </xdr:nvSpPr>
      <xdr:spPr>
        <a:xfrm>
          <a:off x="923925" y="1402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1" name="Metin 470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2" name="Metin 471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3" name="Metin 470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4" name="Metin 471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5" name="Text 100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28575</xdr:colOff>
      <xdr:row>58</xdr:row>
      <xdr:rowOff>0</xdr:rowOff>
    </xdr:to>
    <xdr:sp>
      <xdr:nvSpPr>
        <xdr:cNvPr id="6" name="Text 101"/>
        <xdr:cNvSpPr txBox="1">
          <a:spLocks noChangeArrowheads="1"/>
        </xdr:cNvSpPr>
      </xdr:nvSpPr>
      <xdr:spPr>
        <a:xfrm>
          <a:off x="1190625" y="1207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28575</xdr:colOff>
      <xdr:row>58</xdr:row>
      <xdr:rowOff>0</xdr:rowOff>
    </xdr:to>
    <xdr:sp>
      <xdr:nvSpPr>
        <xdr:cNvPr id="7" name="Text 102"/>
        <xdr:cNvSpPr txBox="1">
          <a:spLocks noChangeArrowheads="1"/>
        </xdr:cNvSpPr>
      </xdr:nvSpPr>
      <xdr:spPr>
        <a:xfrm>
          <a:off x="1190625" y="1207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8" name="Text 103"/>
        <xdr:cNvSpPr txBox="1">
          <a:spLocks noChangeArrowheads="1"/>
        </xdr:cNvSpPr>
      </xdr:nvSpPr>
      <xdr:spPr>
        <a:xfrm>
          <a:off x="609600" y="1207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9" name="Text 39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10" name="Text 78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11" name="Text 117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28575</xdr:colOff>
      <xdr:row>59</xdr:row>
      <xdr:rowOff>0</xdr:rowOff>
    </xdr:to>
    <xdr:sp>
      <xdr:nvSpPr>
        <xdr:cNvPr id="12" name="Text 118"/>
        <xdr:cNvSpPr txBox="1">
          <a:spLocks noChangeArrowheads="1"/>
        </xdr:cNvSpPr>
      </xdr:nvSpPr>
      <xdr:spPr>
        <a:xfrm>
          <a:off x="609600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28575</xdr:colOff>
      <xdr:row>59</xdr:row>
      <xdr:rowOff>0</xdr:rowOff>
    </xdr:to>
    <xdr:sp>
      <xdr:nvSpPr>
        <xdr:cNvPr id="13" name="Text 119"/>
        <xdr:cNvSpPr txBox="1">
          <a:spLocks noChangeArrowheads="1"/>
        </xdr:cNvSpPr>
      </xdr:nvSpPr>
      <xdr:spPr>
        <a:xfrm>
          <a:off x="609600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28575</xdr:colOff>
      <xdr:row>59</xdr:row>
      <xdr:rowOff>0</xdr:rowOff>
    </xdr:to>
    <xdr:sp>
      <xdr:nvSpPr>
        <xdr:cNvPr id="14" name="Text 120"/>
        <xdr:cNvSpPr txBox="1">
          <a:spLocks noChangeArrowheads="1"/>
        </xdr:cNvSpPr>
      </xdr:nvSpPr>
      <xdr:spPr>
        <a:xfrm>
          <a:off x="609600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15" name="Text 121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16" name="Text 122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17" name="Text 123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18" name="Metin 470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19" name="Metin 471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20" name="Metin 470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21" name="Metin 471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28575</xdr:colOff>
      <xdr:row>64</xdr:row>
      <xdr:rowOff>0</xdr:rowOff>
    </xdr:to>
    <xdr:sp>
      <xdr:nvSpPr>
        <xdr:cNvPr id="22" name="Text 100"/>
        <xdr:cNvSpPr txBox="1">
          <a:spLocks noChangeArrowheads="1"/>
        </xdr:cNvSpPr>
      </xdr:nvSpPr>
      <xdr:spPr>
        <a:xfrm>
          <a:off x="1190625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28575</xdr:colOff>
      <xdr:row>58</xdr:row>
      <xdr:rowOff>0</xdr:rowOff>
    </xdr:to>
    <xdr:sp>
      <xdr:nvSpPr>
        <xdr:cNvPr id="23" name="Text 101"/>
        <xdr:cNvSpPr txBox="1">
          <a:spLocks noChangeArrowheads="1"/>
        </xdr:cNvSpPr>
      </xdr:nvSpPr>
      <xdr:spPr>
        <a:xfrm>
          <a:off x="1190625" y="1207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28575</xdr:colOff>
      <xdr:row>58</xdr:row>
      <xdr:rowOff>0</xdr:rowOff>
    </xdr:to>
    <xdr:sp>
      <xdr:nvSpPr>
        <xdr:cNvPr id="24" name="Text 102"/>
        <xdr:cNvSpPr txBox="1">
          <a:spLocks noChangeArrowheads="1"/>
        </xdr:cNvSpPr>
      </xdr:nvSpPr>
      <xdr:spPr>
        <a:xfrm>
          <a:off x="1190625" y="1207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25" name="Text 103"/>
        <xdr:cNvSpPr txBox="1">
          <a:spLocks noChangeArrowheads="1"/>
        </xdr:cNvSpPr>
      </xdr:nvSpPr>
      <xdr:spPr>
        <a:xfrm>
          <a:off x="609600" y="1207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26" name="Text 39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27" name="Text 78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28" name="Text 117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28575</xdr:colOff>
      <xdr:row>59</xdr:row>
      <xdr:rowOff>0</xdr:rowOff>
    </xdr:to>
    <xdr:sp>
      <xdr:nvSpPr>
        <xdr:cNvPr id="29" name="Text 118"/>
        <xdr:cNvSpPr txBox="1">
          <a:spLocks noChangeArrowheads="1"/>
        </xdr:cNvSpPr>
      </xdr:nvSpPr>
      <xdr:spPr>
        <a:xfrm>
          <a:off x="609600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28575</xdr:colOff>
      <xdr:row>59</xdr:row>
      <xdr:rowOff>0</xdr:rowOff>
    </xdr:to>
    <xdr:sp>
      <xdr:nvSpPr>
        <xdr:cNvPr id="30" name="Text 119"/>
        <xdr:cNvSpPr txBox="1">
          <a:spLocks noChangeArrowheads="1"/>
        </xdr:cNvSpPr>
      </xdr:nvSpPr>
      <xdr:spPr>
        <a:xfrm>
          <a:off x="609600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28575</xdr:colOff>
      <xdr:row>59</xdr:row>
      <xdr:rowOff>0</xdr:rowOff>
    </xdr:to>
    <xdr:sp>
      <xdr:nvSpPr>
        <xdr:cNvPr id="31" name="Text 120"/>
        <xdr:cNvSpPr txBox="1">
          <a:spLocks noChangeArrowheads="1"/>
        </xdr:cNvSpPr>
      </xdr:nvSpPr>
      <xdr:spPr>
        <a:xfrm>
          <a:off x="609600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32" name="Text 121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33" name="Text 122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28575</xdr:colOff>
      <xdr:row>59</xdr:row>
      <xdr:rowOff>0</xdr:rowOff>
    </xdr:to>
    <xdr:sp>
      <xdr:nvSpPr>
        <xdr:cNvPr id="34" name="Text 123"/>
        <xdr:cNvSpPr txBox="1">
          <a:spLocks noChangeArrowheads="1"/>
        </xdr:cNvSpPr>
      </xdr:nvSpPr>
      <xdr:spPr>
        <a:xfrm>
          <a:off x="1190625" y="12344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5" name="Text 3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6" name="Text 3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7" name="Text 32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8" name="Text 33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9" name="Text 34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0" name="Text 35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1" name="Text 36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42" name="Text 3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43" name="Text 38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4" name="Text 3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5" name="Text 4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6" name="Text 4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7" name="Text 42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8" name="Text 43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9" name="Text 44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0" name="Text 45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1" name="Text 46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52" name="Text 4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53" name="Text 48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4" name="Text 4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55" name="Text 50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6" name="Text 5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7" name="Text 52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58" name="Text 53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59" name="Text 54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60" name="Text 55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61" name="Text 60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62" name="Text 61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63" name="Text 62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64" name="Text 63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65" name="Text 7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66" name="Text 78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67" name="Text 7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68" name="Text 8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69" name="Text 8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70" name="Text 82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71" name="Text 83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72" name="Text 84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73" name="Text 85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74" name="Text 86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75" name="Text 8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76" name="Text 88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77" name="Text 8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78" name="Text 9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79" name="Text 91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80" name="Text 92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81" name="Text 93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82" name="Metin 470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83" name="Metin 471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84" name="Metin 256"/>
        <xdr:cNvSpPr txBox="1">
          <a:spLocks noChangeArrowheads="1"/>
        </xdr:cNvSpPr>
      </xdr:nvSpPr>
      <xdr:spPr>
        <a:xfrm>
          <a:off x="1190625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85" name="Metin 470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86" name="Metin 471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87" name="Metin 256"/>
        <xdr:cNvSpPr txBox="1">
          <a:spLocks noChangeArrowheads="1"/>
        </xdr:cNvSpPr>
      </xdr:nvSpPr>
      <xdr:spPr>
        <a:xfrm>
          <a:off x="1190625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88" name="Text 100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89" name="Text 101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90" name="Text 102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91" name="Text 103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2" name="Text 39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3" name="Text 78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4" name="Text 117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609600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609600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609600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01" name="Text 39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02" name="Text 78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03" name="Text 117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4" name="Text 118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5" name="Text 119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6" name="Text 120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07" name="Text 121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08" name="Text 122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09" name="Text 123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0" name="Text 3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1" name="Text 3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2" name="Text 32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3" name="Text 33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4" name="Text 34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5" name="Text 35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6" name="Text 36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17" name="Text 3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18" name="Text 38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19" name="Text 3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0" name="Text 4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1" name="Text 4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2" name="Text 42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3" name="Text 43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4" name="Text 44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5" name="Text 45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6" name="Text 46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27" name="Text 4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28" name="Text 48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29" name="Text 4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30" name="Text 50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31" name="Text 5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32" name="Text 52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33" name="Text 53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34" name="Text 54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35" name="Text 55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36" name="Text 60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37" name="Text 61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38" name="Text 62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39" name="Text 63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40" name="Text 7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41" name="Text 78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42" name="Text 7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43" name="Text 8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44" name="Text 81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45" name="Text 82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46" name="Text 83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47" name="Text 84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48" name="Text 85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49" name="Text 86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50" name="Text 87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51" name="Text 88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52" name="Text 89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53" name="Text 90"/>
        <xdr:cNvSpPr txBox="1">
          <a:spLocks noChangeArrowheads="1"/>
        </xdr:cNvSpPr>
      </xdr:nvSpPr>
      <xdr:spPr>
        <a:xfrm>
          <a:off x="609600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54" name="Text 91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55" name="Text 92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>
      <xdr:nvSpPr>
        <xdr:cNvPr id="156" name="Text 93"/>
        <xdr:cNvSpPr txBox="1">
          <a:spLocks noChangeArrowheads="1"/>
        </xdr:cNvSpPr>
      </xdr:nvSpPr>
      <xdr:spPr>
        <a:xfrm>
          <a:off x="1190625" y="614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57" name="Metin 470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58" name="Metin 471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59" name="Metin 256"/>
        <xdr:cNvSpPr txBox="1">
          <a:spLocks noChangeArrowheads="1"/>
        </xdr:cNvSpPr>
      </xdr:nvSpPr>
      <xdr:spPr>
        <a:xfrm>
          <a:off x="1190625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60" name="Metin 470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61" name="Metin 471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62" name="Metin 256"/>
        <xdr:cNvSpPr txBox="1">
          <a:spLocks noChangeArrowheads="1"/>
        </xdr:cNvSpPr>
      </xdr:nvSpPr>
      <xdr:spPr>
        <a:xfrm>
          <a:off x="1190625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63" name="Text 100"/>
        <xdr:cNvSpPr txBox="1">
          <a:spLocks noChangeArrowheads="1"/>
        </xdr:cNvSpPr>
      </xdr:nvSpPr>
      <xdr:spPr>
        <a:xfrm>
          <a:off x="1190625" y="434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64" name="Text 101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65" name="Text 102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66" name="Text 103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67" name="Text 39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68" name="Text 78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69" name="Text 117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70" name="Text 118"/>
        <xdr:cNvSpPr txBox="1">
          <a:spLocks noChangeArrowheads="1"/>
        </xdr:cNvSpPr>
      </xdr:nvSpPr>
      <xdr:spPr>
        <a:xfrm>
          <a:off x="609600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71" name="Text 119"/>
        <xdr:cNvSpPr txBox="1">
          <a:spLocks noChangeArrowheads="1"/>
        </xdr:cNvSpPr>
      </xdr:nvSpPr>
      <xdr:spPr>
        <a:xfrm>
          <a:off x="609600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72" name="Text 120"/>
        <xdr:cNvSpPr txBox="1">
          <a:spLocks noChangeArrowheads="1"/>
        </xdr:cNvSpPr>
      </xdr:nvSpPr>
      <xdr:spPr>
        <a:xfrm>
          <a:off x="609600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73" name="Text 121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74" name="Text 122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75" name="Text 123"/>
        <xdr:cNvSpPr txBox="1">
          <a:spLocks noChangeArrowheads="1"/>
        </xdr:cNvSpPr>
      </xdr:nvSpPr>
      <xdr:spPr>
        <a:xfrm>
          <a:off x="1190625" y="654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76" name="Text 39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77" name="Text 78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78" name="Text 117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9" name="Text 118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0" name="Text 119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1" name="Text 120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82" name="Text 121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83" name="Text 122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84" name="Text 123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85" name="Text 39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86" name="Text 78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87" name="Text 117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8" name="Text 118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9" name="Text 119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0" name="Text 120"/>
        <xdr:cNvSpPr txBox="1">
          <a:spLocks noChangeArrowheads="1"/>
        </xdr:cNvSpPr>
      </xdr:nvSpPr>
      <xdr:spPr>
        <a:xfrm>
          <a:off x="609600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91" name="Text 121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92" name="Text 122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193" name="Text 123"/>
        <xdr:cNvSpPr txBox="1">
          <a:spLocks noChangeArrowheads="1"/>
        </xdr:cNvSpPr>
      </xdr:nvSpPr>
      <xdr:spPr>
        <a:xfrm>
          <a:off x="1190625" y="234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C49">
      <selection activeCell="F62" sqref="F62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7.28125" style="0" customWidth="1"/>
    <col min="4" max="4" width="29.421875" style="0" customWidth="1"/>
    <col min="5" max="5" width="9.7109375" style="0" customWidth="1"/>
    <col min="6" max="6" width="29.8515625" style="0" customWidth="1"/>
    <col min="7" max="8" width="7.8515625" style="0" customWidth="1"/>
    <col min="9" max="9" width="6.00390625" style="0" customWidth="1"/>
    <col min="10" max="10" width="5.28125" style="89" customWidth="1"/>
    <col min="11" max="11" width="7.140625" style="0" customWidth="1"/>
    <col min="12" max="12" width="3.7109375" style="0" customWidth="1"/>
    <col min="13" max="13" width="3.8515625" style="0" customWidth="1"/>
    <col min="14" max="14" width="7.140625" style="0" customWidth="1"/>
    <col min="15" max="15" width="3.8515625" style="0" customWidth="1"/>
    <col min="16" max="16" width="4.00390625" style="0" customWidth="1"/>
    <col min="17" max="17" width="5.421875" style="0" customWidth="1"/>
  </cols>
  <sheetData>
    <row r="1" spans="2:15" ht="15">
      <c r="B1" s="1"/>
      <c r="C1" s="1"/>
      <c r="D1" s="1"/>
      <c r="E1" s="2"/>
      <c r="F1" s="1"/>
      <c r="G1" s="2" t="s">
        <v>157</v>
      </c>
      <c r="I1" s="1"/>
      <c r="J1" s="87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 t="s">
        <v>36</v>
      </c>
      <c r="I2" s="1"/>
      <c r="J2" s="87"/>
      <c r="K2" s="1"/>
      <c r="L2" s="1"/>
      <c r="M2" s="1"/>
      <c r="N2" s="1"/>
      <c r="O2" s="1"/>
    </row>
    <row r="3" spans="1:15" ht="18.75" customHeight="1">
      <c r="A3" s="4" t="s">
        <v>39</v>
      </c>
      <c r="C3" s="5"/>
      <c r="D3" s="5"/>
      <c r="E3" s="5"/>
      <c r="F3" s="5"/>
      <c r="G3" s="6"/>
      <c r="H3" s="6" t="s">
        <v>0</v>
      </c>
      <c r="I3" s="7">
        <v>0.4618055555555556</v>
      </c>
      <c r="J3" s="88"/>
      <c r="K3" s="8"/>
      <c r="L3" s="5"/>
      <c r="M3" s="8"/>
      <c r="N3" s="8"/>
      <c r="O3" s="5"/>
    </row>
    <row r="4" spans="2:17" ht="12.75">
      <c r="B4" s="9" t="s">
        <v>35</v>
      </c>
      <c r="C4" s="9" t="s">
        <v>1</v>
      </c>
      <c r="D4" s="101" t="s">
        <v>2</v>
      </c>
      <c r="E4" s="103" t="s">
        <v>3</v>
      </c>
      <c r="F4" s="103" t="s">
        <v>4</v>
      </c>
      <c r="G4" s="10" t="s">
        <v>5</v>
      </c>
      <c r="H4" s="11" t="s">
        <v>6</v>
      </c>
      <c r="I4" s="12" t="s">
        <v>6</v>
      </c>
      <c r="J4" s="99" t="s">
        <v>7</v>
      </c>
      <c r="K4" s="13" t="s">
        <v>8</v>
      </c>
      <c r="L4" s="14"/>
      <c r="M4" s="15"/>
      <c r="N4" s="13" t="s">
        <v>9</v>
      </c>
      <c r="O4" s="14"/>
      <c r="P4" s="15"/>
      <c r="Q4" s="64" t="s">
        <v>37</v>
      </c>
    </row>
    <row r="5" spans="2:17" ht="12.75">
      <c r="B5" s="16" t="s">
        <v>10</v>
      </c>
      <c r="C5" s="16" t="s">
        <v>10</v>
      </c>
      <c r="D5" s="102"/>
      <c r="E5" s="104"/>
      <c r="F5" s="104"/>
      <c r="G5" s="17" t="s">
        <v>11</v>
      </c>
      <c r="H5" s="17" t="s">
        <v>12</v>
      </c>
      <c r="I5" s="18" t="s">
        <v>12</v>
      </c>
      <c r="J5" s="100"/>
      <c r="K5" s="19" t="s">
        <v>159</v>
      </c>
      <c r="L5" s="19" t="s">
        <v>13</v>
      </c>
      <c r="M5" s="20" t="s">
        <v>14</v>
      </c>
      <c r="N5" s="19" t="s">
        <v>159</v>
      </c>
      <c r="O5" s="19" t="s">
        <v>13</v>
      </c>
      <c r="P5" s="20" t="s">
        <v>14</v>
      </c>
      <c r="Q5" s="65" t="s">
        <v>38</v>
      </c>
    </row>
    <row r="6" spans="2:17" ht="15" customHeight="1">
      <c r="B6" s="94" t="s">
        <v>171</v>
      </c>
      <c r="C6" s="67">
        <v>2072</v>
      </c>
      <c r="D6" s="68" t="s">
        <v>43</v>
      </c>
      <c r="E6" s="67" t="s">
        <v>44</v>
      </c>
      <c r="F6" s="69" t="s">
        <v>45</v>
      </c>
      <c r="G6" s="21">
        <v>0.5550231481481481</v>
      </c>
      <c r="H6" s="22">
        <f aca="true" t="shared" si="0" ref="H6:H21">IF(G6&gt;I$3,G6-I$3,G6+24-I$3)</f>
        <v>0.09321759259259255</v>
      </c>
      <c r="I6" s="23">
        <f aca="true" t="shared" si="1" ref="I6:I21">HOUR(H6)*60*60+MINUTE(H6)*60+SECOND(H6)</f>
        <v>8054</v>
      </c>
      <c r="J6" s="76">
        <v>1.167</v>
      </c>
      <c r="K6" s="23">
        <f aca="true" t="shared" si="2" ref="K6:K21">I6*J6</f>
        <v>9399.018</v>
      </c>
      <c r="L6" s="24">
        <f aca="true" t="shared" si="3" ref="L6:M21">RANK(K6,K$6:K$21,1)</f>
        <v>9</v>
      </c>
      <c r="M6" s="24">
        <f t="shared" si="3"/>
        <v>9</v>
      </c>
      <c r="N6" s="23">
        <f aca="true" t="shared" si="4" ref="N6:N21">I6*J6</f>
        <v>9399.018</v>
      </c>
      <c r="O6" s="24">
        <f aca="true" t="shared" si="5" ref="O6:P21">RANK(N6,N$6:N$21,1)</f>
        <v>9</v>
      </c>
      <c r="P6" s="24">
        <f t="shared" si="5"/>
        <v>9</v>
      </c>
      <c r="Q6" s="66">
        <f aca="true" t="shared" si="6" ref="Q6:Q21">P6*1</f>
        <v>9</v>
      </c>
    </row>
    <row r="7" spans="2:17" ht="15" customHeight="1">
      <c r="B7" s="94" t="s">
        <v>172</v>
      </c>
      <c r="C7" s="69" t="s">
        <v>31</v>
      </c>
      <c r="D7" s="69" t="s">
        <v>32</v>
      </c>
      <c r="E7" s="70" t="s">
        <v>15</v>
      </c>
      <c r="F7" s="71" t="s">
        <v>163</v>
      </c>
      <c r="G7" s="21">
        <v>0.5528703703703703</v>
      </c>
      <c r="H7" s="22">
        <f t="shared" si="0"/>
        <v>0.09106481481481477</v>
      </c>
      <c r="I7" s="23">
        <f t="shared" si="1"/>
        <v>7868</v>
      </c>
      <c r="J7" s="76">
        <v>1.166</v>
      </c>
      <c r="K7" s="23">
        <f t="shared" si="2"/>
        <v>9174.088</v>
      </c>
      <c r="L7" s="24">
        <f t="shared" si="3"/>
        <v>4</v>
      </c>
      <c r="M7" s="24">
        <f t="shared" si="3"/>
        <v>4</v>
      </c>
      <c r="N7" s="23">
        <f t="shared" si="4"/>
        <v>9174.088</v>
      </c>
      <c r="O7" s="24">
        <f t="shared" si="5"/>
        <v>4</v>
      </c>
      <c r="P7" s="24">
        <f t="shared" si="5"/>
        <v>4</v>
      </c>
      <c r="Q7" s="66">
        <f t="shared" si="6"/>
        <v>4</v>
      </c>
    </row>
    <row r="8" spans="2:17" ht="15" customHeight="1">
      <c r="B8" s="94" t="s">
        <v>173</v>
      </c>
      <c r="C8" s="67">
        <v>2040</v>
      </c>
      <c r="D8" s="69" t="s">
        <v>46</v>
      </c>
      <c r="E8" s="70" t="s">
        <v>44</v>
      </c>
      <c r="F8" s="71" t="s">
        <v>47</v>
      </c>
      <c r="G8" s="21">
        <v>0.5652777777777778</v>
      </c>
      <c r="H8" s="22">
        <f t="shared" si="0"/>
        <v>0.10347222222222219</v>
      </c>
      <c r="I8" s="23">
        <f t="shared" si="1"/>
        <v>8940</v>
      </c>
      <c r="J8" s="76">
        <v>1.166</v>
      </c>
      <c r="K8" s="23">
        <f t="shared" si="2"/>
        <v>10424.039999999999</v>
      </c>
      <c r="L8" s="24">
        <f t="shared" si="3"/>
        <v>14</v>
      </c>
      <c r="M8" s="24">
        <f t="shared" si="3"/>
        <v>14</v>
      </c>
      <c r="N8" s="23">
        <f t="shared" si="4"/>
        <v>10424.039999999999</v>
      </c>
      <c r="O8" s="24">
        <f t="shared" si="5"/>
        <v>14</v>
      </c>
      <c r="P8" s="24">
        <f t="shared" si="5"/>
        <v>14</v>
      </c>
      <c r="Q8" s="66">
        <f t="shared" si="6"/>
        <v>14</v>
      </c>
    </row>
    <row r="9" spans="2:17" ht="15" customHeight="1">
      <c r="B9" s="94" t="s">
        <v>174</v>
      </c>
      <c r="C9" s="67">
        <v>7400</v>
      </c>
      <c r="D9" s="68" t="s">
        <v>48</v>
      </c>
      <c r="E9" s="69" t="s">
        <v>15</v>
      </c>
      <c r="F9" s="69" t="s">
        <v>49</v>
      </c>
      <c r="G9" s="21">
        <v>0.553125</v>
      </c>
      <c r="H9" s="22">
        <f t="shared" si="0"/>
        <v>0.0913194444444444</v>
      </c>
      <c r="I9" s="23">
        <f t="shared" si="1"/>
        <v>7890</v>
      </c>
      <c r="J9" s="76">
        <v>1.165</v>
      </c>
      <c r="K9" s="23">
        <f t="shared" si="2"/>
        <v>9191.85</v>
      </c>
      <c r="L9" s="24">
        <f t="shared" si="3"/>
        <v>5</v>
      </c>
      <c r="M9" s="24">
        <f t="shared" si="3"/>
        <v>5</v>
      </c>
      <c r="N9" s="23">
        <f t="shared" si="4"/>
        <v>9191.85</v>
      </c>
      <c r="O9" s="24">
        <f t="shared" si="5"/>
        <v>5</v>
      </c>
      <c r="P9" s="24">
        <f t="shared" si="5"/>
        <v>5</v>
      </c>
      <c r="Q9" s="66">
        <f t="shared" si="6"/>
        <v>5</v>
      </c>
    </row>
    <row r="10" spans="2:17" ht="15" customHeight="1">
      <c r="B10" s="94" t="s">
        <v>175</v>
      </c>
      <c r="C10" s="67">
        <v>77777</v>
      </c>
      <c r="D10" s="69" t="s">
        <v>50</v>
      </c>
      <c r="E10" s="70" t="s">
        <v>15</v>
      </c>
      <c r="F10" s="72" t="s">
        <v>51</v>
      </c>
      <c r="G10" s="21">
        <v>0.5591898148148148</v>
      </c>
      <c r="H10" s="22">
        <f t="shared" si="0"/>
        <v>0.0973842592592592</v>
      </c>
      <c r="I10" s="23">
        <f t="shared" si="1"/>
        <v>8414</v>
      </c>
      <c r="J10" s="76">
        <v>1.162</v>
      </c>
      <c r="K10" s="23">
        <f t="shared" si="2"/>
        <v>9777.068</v>
      </c>
      <c r="L10" s="24">
        <f t="shared" si="3"/>
        <v>13</v>
      </c>
      <c r="M10" s="24">
        <f t="shared" si="3"/>
        <v>13</v>
      </c>
      <c r="N10" s="23">
        <f t="shared" si="4"/>
        <v>9777.068</v>
      </c>
      <c r="O10" s="24">
        <f t="shared" si="5"/>
        <v>13</v>
      </c>
      <c r="P10" s="24">
        <f t="shared" si="5"/>
        <v>13</v>
      </c>
      <c r="Q10" s="66">
        <f t="shared" si="6"/>
        <v>13</v>
      </c>
    </row>
    <row r="11" spans="2:17" ht="15" customHeight="1">
      <c r="B11" s="94" t="s">
        <v>176</v>
      </c>
      <c r="C11" s="67">
        <v>532</v>
      </c>
      <c r="D11" s="69" t="s">
        <v>52</v>
      </c>
      <c r="E11" s="69" t="s">
        <v>15</v>
      </c>
      <c r="F11" s="73" t="s">
        <v>53</v>
      </c>
      <c r="G11" s="21">
        <v>0.5531828703703704</v>
      </c>
      <c r="H11" s="22">
        <f t="shared" si="0"/>
        <v>0.09137731481481481</v>
      </c>
      <c r="I11" s="23">
        <f t="shared" si="1"/>
        <v>7895</v>
      </c>
      <c r="J11" s="76">
        <v>1.16</v>
      </c>
      <c r="K11" s="23">
        <f t="shared" si="2"/>
        <v>9158.199999999999</v>
      </c>
      <c r="L11" s="24">
        <f t="shared" si="3"/>
        <v>3</v>
      </c>
      <c r="M11" s="24">
        <f t="shared" si="3"/>
        <v>3</v>
      </c>
      <c r="N11" s="23">
        <f t="shared" si="4"/>
        <v>9158.199999999999</v>
      </c>
      <c r="O11" s="24">
        <f t="shared" si="5"/>
        <v>3</v>
      </c>
      <c r="P11" s="24">
        <f t="shared" si="5"/>
        <v>3</v>
      </c>
      <c r="Q11" s="66">
        <f t="shared" si="6"/>
        <v>3</v>
      </c>
    </row>
    <row r="12" spans="2:17" ht="15" customHeight="1">
      <c r="B12" s="94" t="s">
        <v>177</v>
      </c>
      <c r="C12" s="67">
        <v>480</v>
      </c>
      <c r="D12" s="69" t="s">
        <v>33</v>
      </c>
      <c r="E12" s="73" t="s">
        <v>15</v>
      </c>
      <c r="F12" s="69" t="s">
        <v>54</v>
      </c>
      <c r="G12" s="21">
        <v>0.5523611111111111</v>
      </c>
      <c r="H12" s="22">
        <f t="shared" si="0"/>
        <v>0.0905555555555555</v>
      </c>
      <c r="I12" s="23">
        <f t="shared" si="1"/>
        <v>7824</v>
      </c>
      <c r="J12" s="76">
        <v>1.159</v>
      </c>
      <c r="K12" s="23">
        <f t="shared" si="2"/>
        <v>9068.016</v>
      </c>
      <c r="L12" s="24">
        <f t="shared" si="3"/>
        <v>2</v>
      </c>
      <c r="M12" s="24">
        <f t="shared" si="3"/>
        <v>2</v>
      </c>
      <c r="N12" s="23">
        <f t="shared" si="4"/>
        <v>9068.016</v>
      </c>
      <c r="O12" s="24">
        <f t="shared" si="5"/>
        <v>2</v>
      </c>
      <c r="P12" s="24">
        <f t="shared" si="5"/>
        <v>2</v>
      </c>
      <c r="Q12" s="66">
        <f t="shared" si="6"/>
        <v>2</v>
      </c>
    </row>
    <row r="13" spans="2:17" ht="15" customHeight="1">
      <c r="B13" s="94" t="s">
        <v>178</v>
      </c>
      <c r="C13" s="67">
        <v>1245</v>
      </c>
      <c r="D13" s="68" t="s">
        <v>55</v>
      </c>
      <c r="E13" s="72" t="s">
        <v>56</v>
      </c>
      <c r="F13" s="70" t="s">
        <v>57</v>
      </c>
      <c r="G13" s="21">
        <v>0.5560648148148148</v>
      </c>
      <c r="H13" s="22">
        <f t="shared" si="0"/>
        <v>0.09425925925925926</v>
      </c>
      <c r="I13" s="23">
        <f t="shared" si="1"/>
        <v>8144</v>
      </c>
      <c r="J13" s="76">
        <v>1.136</v>
      </c>
      <c r="K13" s="23">
        <f t="shared" si="2"/>
        <v>9251.583999999999</v>
      </c>
      <c r="L13" s="24">
        <f t="shared" si="3"/>
        <v>6</v>
      </c>
      <c r="M13" s="24">
        <f t="shared" si="3"/>
        <v>6</v>
      </c>
      <c r="N13" s="23">
        <f t="shared" si="4"/>
        <v>9251.583999999999</v>
      </c>
      <c r="O13" s="24">
        <f t="shared" si="5"/>
        <v>6</v>
      </c>
      <c r="P13" s="24">
        <f t="shared" si="5"/>
        <v>6</v>
      </c>
      <c r="Q13" s="66">
        <f t="shared" si="6"/>
        <v>6</v>
      </c>
    </row>
    <row r="14" spans="2:17" ht="15" customHeight="1">
      <c r="B14" s="94" t="s">
        <v>179</v>
      </c>
      <c r="C14" s="67">
        <v>1807</v>
      </c>
      <c r="D14" s="69" t="s">
        <v>16</v>
      </c>
      <c r="E14" s="70" t="s">
        <v>17</v>
      </c>
      <c r="F14" s="72" t="s">
        <v>58</v>
      </c>
      <c r="G14" s="21">
        <v>0.5609259259259259</v>
      </c>
      <c r="H14" s="22">
        <f aca="true" t="shared" si="7" ref="H14:H19">IF(G14&gt;I$3,G14-I$3,G14+24-I$3)</f>
        <v>0.09912037037037036</v>
      </c>
      <c r="I14" s="23">
        <f aca="true" t="shared" si="8" ref="I14:I19">HOUR(H14)*60*60+MINUTE(H14)*60+SECOND(H14)</f>
        <v>8564</v>
      </c>
      <c r="J14" s="76">
        <v>1.134</v>
      </c>
      <c r="K14" s="23">
        <f aca="true" t="shared" si="9" ref="K14:K19">I14*J14</f>
        <v>9711.576</v>
      </c>
      <c r="L14" s="24">
        <f t="shared" si="3"/>
        <v>12</v>
      </c>
      <c r="M14" s="24">
        <f t="shared" si="3"/>
        <v>12</v>
      </c>
      <c r="N14" s="23">
        <f aca="true" t="shared" si="10" ref="N14:N19">I14*J14</f>
        <v>9711.576</v>
      </c>
      <c r="O14" s="24">
        <f t="shared" si="5"/>
        <v>12</v>
      </c>
      <c r="P14" s="24">
        <f t="shared" si="5"/>
        <v>12</v>
      </c>
      <c r="Q14" s="66">
        <f aca="true" t="shared" si="11" ref="Q14:Q19">P14*1</f>
        <v>12</v>
      </c>
    </row>
    <row r="15" spans="2:17" ht="15" customHeight="1">
      <c r="B15" s="94" t="s">
        <v>180</v>
      </c>
      <c r="C15" s="67">
        <v>364</v>
      </c>
      <c r="D15" s="69" t="s">
        <v>59</v>
      </c>
      <c r="E15" s="67" t="s">
        <v>18</v>
      </c>
      <c r="F15" s="74" t="s">
        <v>164</v>
      </c>
      <c r="G15" s="21">
        <v>0.5559027777777777</v>
      </c>
      <c r="H15" s="22">
        <f t="shared" si="7"/>
        <v>0.09409722222222217</v>
      </c>
      <c r="I15" s="23">
        <f t="shared" si="8"/>
        <v>8130</v>
      </c>
      <c r="J15" s="76">
        <v>1.11</v>
      </c>
      <c r="K15" s="23">
        <f t="shared" si="9"/>
        <v>9024.300000000001</v>
      </c>
      <c r="L15" s="24">
        <f t="shared" si="3"/>
        <v>1</v>
      </c>
      <c r="M15" s="24">
        <f t="shared" si="3"/>
        <v>1</v>
      </c>
      <c r="N15" s="23">
        <f t="shared" si="10"/>
        <v>9024.300000000001</v>
      </c>
      <c r="O15" s="24">
        <f t="shared" si="5"/>
        <v>1</v>
      </c>
      <c r="P15" s="24">
        <f t="shared" si="5"/>
        <v>1</v>
      </c>
      <c r="Q15" s="66">
        <f t="shared" si="11"/>
        <v>1</v>
      </c>
    </row>
    <row r="16" spans="2:17" ht="15" customHeight="1">
      <c r="B16" s="94" t="s">
        <v>181</v>
      </c>
      <c r="C16" s="67">
        <v>441</v>
      </c>
      <c r="D16" s="69" t="s">
        <v>60</v>
      </c>
      <c r="E16" s="67" t="s">
        <v>61</v>
      </c>
      <c r="F16" s="74" t="s">
        <v>62</v>
      </c>
      <c r="G16" s="21">
        <v>0.5618981481481481</v>
      </c>
      <c r="H16" s="22">
        <f t="shared" si="7"/>
        <v>0.10009259259259251</v>
      </c>
      <c r="I16" s="23">
        <f t="shared" si="8"/>
        <v>8648</v>
      </c>
      <c r="J16" s="76">
        <v>1.101</v>
      </c>
      <c r="K16" s="23">
        <f t="shared" si="9"/>
        <v>9521.448</v>
      </c>
      <c r="L16" s="24">
        <f t="shared" si="3"/>
        <v>11</v>
      </c>
      <c r="M16" s="24">
        <f t="shared" si="3"/>
        <v>11</v>
      </c>
      <c r="N16" s="23">
        <f t="shared" si="10"/>
        <v>9521.448</v>
      </c>
      <c r="O16" s="24">
        <f t="shared" si="5"/>
        <v>11</v>
      </c>
      <c r="P16" s="24">
        <f t="shared" si="5"/>
        <v>11</v>
      </c>
      <c r="Q16" s="66">
        <f t="shared" si="11"/>
        <v>11</v>
      </c>
    </row>
    <row r="17" spans="2:17" ht="15" customHeight="1">
      <c r="B17" s="94" t="s">
        <v>182</v>
      </c>
      <c r="C17" s="67">
        <v>300</v>
      </c>
      <c r="D17" s="69" t="s">
        <v>63</v>
      </c>
      <c r="E17" s="67" t="s">
        <v>64</v>
      </c>
      <c r="F17" s="74" t="s">
        <v>65</v>
      </c>
      <c r="G17" s="21">
        <v>0.5939930555555556</v>
      </c>
      <c r="H17" s="22">
        <f t="shared" si="7"/>
        <v>0.1321875</v>
      </c>
      <c r="I17" s="23">
        <f t="shared" si="8"/>
        <v>11421</v>
      </c>
      <c r="J17" s="76">
        <v>1.084</v>
      </c>
      <c r="K17" s="23">
        <f t="shared" si="9"/>
        <v>12380.364000000001</v>
      </c>
      <c r="L17" s="24">
        <f t="shared" si="3"/>
        <v>15</v>
      </c>
      <c r="M17" s="24">
        <f t="shared" si="3"/>
        <v>15</v>
      </c>
      <c r="N17" s="23">
        <f t="shared" si="10"/>
        <v>12380.364000000001</v>
      </c>
      <c r="O17" s="24">
        <f t="shared" si="5"/>
        <v>15</v>
      </c>
      <c r="P17" s="24">
        <f t="shared" si="5"/>
        <v>15</v>
      </c>
      <c r="Q17" s="66">
        <f t="shared" si="11"/>
        <v>15</v>
      </c>
    </row>
    <row r="18" spans="2:17" ht="15" customHeight="1">
      <c r="B18" s="94" t="s">
        <v>183</v>
      </c>
      <c r="C18" s="67">
        <v>1358</v>
      </c>
      <c r="D18" s="69" t="s">
        <v>66</v>
      </c>
      <c r="E18" s="67" t="s">
        <v>67</v>
      </c>
      <c r="F18" s="69" t="s">
        <v>68</v>
      </c>
      <c r="G18" s="21">
        <v>0.5619791666666667</v>
      </c>
      <c r="H18" s="22">
        <f t="shared" si="7"/>
        <v>0.10017361111111112</v>
      </c>
      <c r="I18" s="23">
        <f t="shared" si="8"/>
        <v>8655</v>
      </c>
      <c r="J18" s="76">
        <v>1.083</v>
      </c>
      <c r="K18" s="23">
        <f t="shared" si="9"/>
        <v>9373.365</v>
      </c>
      <c r="L18" s="24">
        <f t="shared" si="3"/>
        <v>8</v>
      </c>
      <c r="M18" s="24">
        <f t="shared" si="3"/>
        <v>8</v>
      </c>
      <c r="N18" s="23">
        <f t="shared" si="10"/>
        <v>9373.365</v>
      </c>
      <c r="O18" s="24">
        <f t="shared" si="5"/>
        <v>8</v>
      </c>
      <c r="P18" s="24">
        <f t="shared" si="5"/>
        <v>8</v>
      </c>
      <c r="Q18" s="66">
        <f t="shared" si="11"/>
        <v>8</v>
      </c>
    </row>
    <row r="19" spans="2:17" ht="15" customHeight="1">
      <c r="B19" s="94" t="s">
        <v>184</v>
      </c>
      <c r="C19" s="67">
        <v>907</v>
      </c>
      <c r="D19" s="69" t="s">
        <v>69</v>
      </c>
      <c r="E19" s="69" t="s">
        <v>19</v>
      </c>
      <c r="F19" s="69" t="s">
        <v>70</v>
      </c>
      <c r="G19" s="21">
        <v>0.5628125</v>
      </c>
      <c r="H19" s="22">
        <f t="shared" si="7"/>
        <v>0.10100694444444447</v>
      </c>
      <c r="I19" s="23">
        <f t="shared" si="8"/>
        <v>8727</v>
      </c>
      <c r="J19" s="76">
        <v>1.082</v>
      </c>
      <c r="K19" s="23">
        <f t="shared" si="9"/>
        <v>9442.614000000001</v>
      </c>
      <c r="L19" s="24">
        <f t="shared" si="3"/>
        <v>10</v>
      </c>
      <c r="M19" s="24">
        <f t="shared" si="3"/>
        <v>10</v>
      </c>
      <c r="N19" s="23">
        <f t="shared" si="10"/>
        <v>9442.614000000001</v>
      </c>
      <c r="O19" s="24">
        <f t="shared" si="5"/>
        <v>10</v>
      </c>
      <c r="P19" s="24">
        <f t="shared" si="5"/>
        <v>10</v>
      </c>
      <c r="Q19" s="66">
        <f t="shared" si="11"/>
        <v>10</v>
      </c>
    </row>
    <row r="20" spans="2:17" ht="15" customHeight="1">
      <c r="B20" s="94" t="s">
        <v>185</v>
      </c>
      <c r="C20" s="69">
        <v>332</v>
      </c>
      <c r="D20" s="69" t="s">
        <v>71</v>
      </c>
      <c r="E20" s="72" t="s">
        <v>72</v>
      </c>
      <c r="F20" s="72" t="s">
        <v>73</v>
      </c>
      <c r="G20" s="21" t="s">
        <v>188</v>
      </c>
      <c r="H20" s="22"/>
      <c r="I20" s="23"/>
      <c r="J20" s="76">
        <v>1.073</v>
      </c>
      <c r="K20" s="23" t="s">
        <v>188</v>
      </c>
      <c r="L20" s="24"/>
      <c r="M20" s="24">
        <v>17</v>
      </c>
      <c r="N20" s="23" t="s">
        <v>188</v>
      </c>
      <c r="O20" s="24"/>
      <c r="P20" s="24">
        <v>17</v>
      </c>
      <c r="Q20" s="66">
        <f t="shared" si="6"/>
        <v>17</v>
      </c>
    </row>
    <row r="21" spans="2:17" ht="15" customHeight="1">
      <c r="B21" s="94" t="s">
        <v>186</v>
      </c>
      <c r="C21" s="69">
        <v>518</v>
      </c>
      <c r="D21" s="73" t="s">
        <v>74</v>
      </c>
      <c r="E21" s="72" t="s">
        <v>64</v>
      </c>
      <c r="F21" s="75" t="s">
        <v>167</v>
      </c>
      <c r="G21" s="21">
        <v>0.5628356481481481</v>
      </c>
      <c r="H21" s="22">
        <f t="shared" si="0"/>
        <v>0.10103009259259255</v>
      </c>
      <c r="I21" s="23">
        <f t="shared" si="1"/>
        <v>8729</v>
      </c>
      <c r="J21" s="77">
        <v>1.073</v>
      </c>
      <c r="K21" s="23">
        <f t="shared" si="2"/>
        <v>9366.216999999999</v>
      </c>
      <c r="L21" s="24">
        <f t="shared" si="3"/>
        <v>7</v>
      </c>
      <c r="M21" s="24">
        <f t="shared" si="3"/>
        <v>7</v>
      </c>
      <c r="N21" s="23">
        <f t="shared" si="4"/>
        <v>9366.216999999999</v>
      </c>
      <c r="O21" s="24">
        <f t="shared" si="5"/>
        <v>7</v>
      </c>
      <c r="P21" s="24">
        <f t="shared" si="5"/>
        <v>7</v>
      </c>
      <c r="Q21" s="66">
        <f t="shared" si="6"/>
        <v>7</v>
      </c>
    </row>
    <row r="22" spans="1:15" ht="18.75" customHeight="1">
      <c r="A22" s="4" t="s">
        <v>40</v>
      </c>
      <c r="B22" s="60"/>
      <c r="C22" s="5"/>
      <c r="D22" s="5"/>
      <c r="E22" s="5"/>
      <c r="F22" s="5"/>
      <c r="G22" s="1"/>
      <c r="H22" s="6" t="s">
        <v>0</v>
      </c>
      <c r="I22" s="7">
        <v>0.4618055555555556</v>
      </c>
      <c r="J22" s="88"/>
      <c r="K22" s="8"/>
      <c r="L22" s="5"/>
      <c r="M22" s="8"/>
      <c r="N22" s="8"/>
      <c r="O22" s="5"/>
    </row>
    <row r="23" spans="2:17" ht="12.75">
      <c r="B23" s="9" t="s">
        <v>35</v>
      </c>
      <c r="C23" s="9" t="s">
        <v>1</v>
      </c>
      <c r="D23" s="101" t="s">
        <v>2</v>
      </c>
      <c r="E23" s="103" t="s">
        <v>3</v>
      </c>
      <c r="F23" s="103" t="s">
        <v>4</v>
      </c>
      <c r="G23" s="10" t="s">
        <v>5</v>
      </c>
      <c r="H23" s="11" t="s">
        <v>6</v>
      </c>
      <c r="I23" s="12" t="s">
        <v>6</v>
      </c>
      <c r="J23" s="99" t="s">
        <v>7</v>
      </c>
      <c r="K23" s="13" t="s">
        <v>8</v>
      </c>
      <c r="L23" s="14"/>
      <c r="M23" s="15"/>
      <c r="N23" s="13" t="s">
        <v>9</v>
      </c>
      <c r="O23" s="14"/>
      <c r="P23" s="15"/>
      <c r="Q23" s="64" t="s">
        <v>37</v>
      </c>
    </row>
    <row r="24" spans="2:17" ht="12.75">
      <c r="B24" s="16" t="s">
        <v>10</v>
      </c>
      <c r="C24" s="16" t="s">
        <v>10</v>
      </c>
      <c r="D24" s="102"/>
      <c r="E24" s="104"/>
      <c r="F24" s="104"/>
      <c r="G24" s="17" t="s">
        <v>11</v>
      </c>
      <c r="H24" s="17" t="s">
        <v>12</v>
      </c>
      <c r="I24" s="18" t="s">
        <v>12</v>
      </c>
      <c r="J24" s="100"/>
      <c r="K24" s="19" t="s">
        <v>159</v>
      </c>
      <c r="L24" s="19" t="s">
        <v>13</v>
      </c>
      <c r="M24" s="20" t="s">
        <v>14</v>
      </c>
      <c r="N24" s="19" t="s">
        <v>159</v>
      </c>
      <c r="O24" s="19" t="s">
        <v>13</v>
      </c>
      <c r="P24" s="20" t="s">
        <v>14</v>
      </c>
      <c r="Q24" s="65" t="s">
        <v>38</v>
      </c>
    </row>
    <row r="25" spans="2:17" ht="15" customHeight="1">
      <c r="B25" s="61">
        <v>17</v>
      </c>
      <c r="C25" s="69">
        <v>3030</v>
      </c>
      <c r="D25" s="73" t="s">
        <v>75</v>
      </c>
      <c r="E25" s="72" t="s">
        <v>72</v>
      </c>
      <c r="F25" s="75" t="s">
        <v>76</v>
      </c>
      <c r="G25" s="21">
        <v>0.5694212962962962</v>
      </c>
      <c r="H25" s="22">
        <f>IF(G25&gt;I$22,G25-I$22,G25+24-I$22)</f>
        <v>0.10761574074074065</v>
      </c>
      <c r="I25" s="23">
        <f>HOUR(H25)*60*60+MINUTE(H25)*60+SECOND(H25)</f>
        <v>9298</v>
      </c>
      <c r="J25" s="76">
        <v>1.067</v>
      </c>
      <c r="K25" s="23">
        <f>I25*J25</f>
        <v>9920.966</v>
      </c>
      <c r="L25" s="24">
        <f aca="true" t="shared" si="12" ref="L25:M37">RANK(K25,K$25:K$37,1)</f>
        <v>8</v>
      </c>
      <c r="M25" s="24">
        <f t="shared" si="12"/>
        <v>8</v>
      </c>
      <c r="N25" s="23">
        <f>I25*J25</f>
        <v>9920.966</v>
      </c>
      <c r="O25" s="24">
        <f aca="true" t="shared" si="13" ref="O25:P37">RANK(N25,N$25:N$37,1)</f>
        <v>8</v>
      </c>
      <c r="P25" s="24">
        <f t="shared" si="13"/>
        <v>8</v>
      </c>
      <c r="Q25" s="66">
        <f>P25*1</f>
        <v>8</v>
      </c>
    </row>
    <row r="26" spans="2:17" ht="15" customHeight="1">
      <c r="B26" s="61">
        <v>18</v>
      </c>
      <c r="C26" s="67">
        <v>531</v>
      </c>
      <c r="D26" s="83" t="s">
        <v>77</v>
      </c>
      <c r="E26" s="70" t="s">
        <v>72</v>
      </c>
      <c r="F26" s="82" t="s">
        <v>78</v>
      </c>
      <c r="G26" s="21">
        <v>0.5790393518518518</v>
      </c>
      <c r="H26" s="22">
        <f>IF(G26&gt;I$22,G26-I$22,G26+24-I$22)</f>
        <v>0.11723379629629627</v>
      </c>
      <c r="I26" s="23">
        <f>HOUR(H26)*60*60+MINUTE(H26)*60+SECOND(H26)</f>
        <v>10129</v>
      </c>
      <c r="J26" s="76">
        <v>1.065</v>
      </c>
      <c r="K26" s="23">
        <f>I26*J26</f>
        <v>10787.385</v>
      </c>
      <c r="L26" s="24">
        <f t="shared" si="12"/>
        <v>13</v>
      </c>
      <c r="M26" s="24">
        <f t="shared" si="12"/>
        <v>13</v>
      </c>
      <c r="N26" s="23">
        <f>I26*J26</f>
        <v>10787.385</v>
      </c>
      <c r="O26" s="24">
        <f t="shared" si="13"/>
        <v>13</v>
      </c>
      <c r="P26" s="24">
        <f t="shared" si="13"/>
        <v>13</v>
      </c>
      <c r="Q26" s="66">
        <f>P26*1</f>
        <v>13</v>
      </c>
    </row>
    <row r="27" spans="2:17" ht="15" customHeight="1">
      <c r="B27" s="61">
        <v>19</v>
      </c>
      <c r="C27" s="72">
        <v>2020</v>
      </c>
      <c r="D27" s="73" t="s">
        <v>79</v>
      </c>
      <c r="E27" s="72" t="s">
        <v>80</v>
      </c>
      <c r="F27" s="75" t="s">
        <v>81</v>
      </c>
      <c r="G27" s="21">
        <v>0.5757523148148148</v>
      </c>
      <c r="H27" s="22">
        <f>IF(G27&gt;I$22,G27-I$22,G27+24-I$22)</f>
        <v>0.11394675925925923</v>
      </c>
      <c r="I27" s="23">
        <f>HOUR(H27)*60*60+MINUTE(H27)*60+SECOND(H27)</f>
        <v>9845</v>
      </c>
      <c r="J27" s="77">
        <v>1.042</v>
      </c>
      <c r="K27" s="23">
        <f>I27*J27</f>
        <v>10258.49</v>
      </c>
      <c r="L27" s="24">
        <f t="shared" si="12"/>
        <v>12</v>
      </c>
      <c r="M27" s="24">
        <f t="shared" si="12"/>
        <v>12</v>
      </c>
      <c r="N27" s="23">
        <f>I27*J27</f>
        <v>10258.49</v>
      </c>
      <c r="O27" s="24">
        <f t="shared" si="13"/>
        <v>12</v>
      </c>
      <c r="P27" s="24">
        <f t="shared" si="13"/>
        <v>12</v>
      </c>
      <c r="Q27" s="66">
        <f>P27*1</f>
        <v>12</v>
      </c>
    </row>
    <row r="28" spans="2:17" ht="15" customHeight="1">
      <c r="B28" s="61">
        <v>20</v>
      </c>
      <c r="C28" s="70">
        <v>471</v>
      </c>
      <c r="D28" s="83" t="s">
        <v>82</v>
      </c>
      <c r="E28" s="70" t="s">
        <v>20</v>
      </c>
      <c r="F28" s="82" t="s">
        <v>83</v>
      </c>
      <c r="G28" s="21">
        <v>0.5707407407407408</v>
      </c>
      <c r="H28" s="22">
        <f>IF(G28&gt;I$22,G28-I$22,G28+24-I$22)</f>
        <v>0.10893518518518519</v>
      </c>
      <c r="I28" s="23">
        <f>HOUR(H28)*60*60+MINUTE(H28)*60+SECOND(H28)</f>
        <v>9412</v>
      </c>
      <c r="J28" s="76">
        <v>1.04</v>
      </c>
      <c r="K28" s="23">
        <f>I28*J28</f>
        <v>9788.48</v>
      </c>
      <c r="L28" s="24">
        <f t="shared" si="12"/>
        <v>4</v>
      </c>
      <c r="M28" s="24">
        <f t="shared" si="12"/>
        <v>4</v>
      </c>
      <c r="N28" s="23">
        <f>I28*J28</f>
        <v>9788.48</v>
      </c>
      <c r="O28" s="24">
        <f t="shared" si="13"/>
        <v>4</v>
      </c>
      <c r="P28" s="24">
        <f t="shared" si="13"/>
        <v>4</v>
      </c>
      <c r="Q28" s="66">
        <f>P28*1</f>
        <v>4</v>
      </c>
    </row>
    <row r="29" spans="2:17" ht="15" customHeight="1">
      <c r="B29" s="61">
        <v>21</v>
      </c>
      <c r="C29" s="67">
        <v>508</v>
      </c>
      <c r="D29" s="83" t="s">
        <v>84</v>
      </c>
      <c r="E29" s="67" t="s">
        <v>20</v>
      </c>
      <c r="F29" s="82" t="s">
        <v>85</v>
      </c>
      <c r="G29" s="21">
        <v>0.5730324074074075</v>
      </c>
      <c r="H29" s="22">
        <f aca="true" t="shared" si="14" ref="H29:H36">IF(G29&gt;I$22,G29-I$22,G29+24-I$22)</f>
        <v>0.11122685185185188</v>
      </c>
      <c r="I29" s="23">
        <f aca="true" t="shared" si="15" ref="I29:I36">HOUR(H29)*60*60+MINUTE(H29)*60+SECOND(H29)</f>
        <v>9610</v>
      </c>
      <c r="J29" s="76">
        <v>1.038</v>
      </c>
      <c r="K29" s="23">
        <f aca="true" t="shared" si="16" ref="K29:K36">I29*J29</f>
        <v>9975.18</v>
      </c>
      <c r="L29" s="24">
        <f t="shared" si="12"/>
        <v>9</v>
      </c>
      <c r="M29" s="24">
        <f t="shared" si="12"/>
        <v>9</v>
      </c>
      <c r="N29" s="23">
        <f aca="true" t="shared" si="17" ref="N29:N36">I29*J29</f>
        <v>9975.18</v>
      </c>
      <c r="O29" s="24">
        <f t="shared" si="13"/>
        <v>9</v>
      </c>
      <c r="P29" s="24">
        <f t="shared" si="13"/>
        <v>9</v>
      </c>
      <c r="Q29" s="66">
        <f aca="true" t="shared" si="18" ref="Q29:Q36">P29*1</f>
        <v>9</v>
      </c>
    </row>
    <row r="30" spans="2:17" ht="15" customHeight="1">
      <c r="B30" s="61">
        <v>22</v>
      </c>
      <c r="C30" s="67">
        <v>1582</v>
      </c>
      <c r="D30" s="69" t="s">
        <v>86</v>
      </c>
      <c r="E30" s="69" t="s">
        <v>20</v>
      </c>
      <c r="F30" s="72" t="s">
        <v>87</v>
      </c>
      <c r="G30" s="21">
        <v>0.5663425925925926</v>
      </c>
      <c r="H30" s="22">
        <f t="shared" si="14"/>
        <v>0.10453703703703698</v>
      </c>
      <c r="I30" s="23">
        <f t="shared" si="15"/>
        <v>9032</v>
      </c>
      <c r="J30" s="76">
        <v>1.038</v>
      </c>
      <c r="K30" s="23">
        <f t="shared" si="16"/>
        <v>9375.216</v>
      </c>
      <c r="L30" s="24">
        <f t="shared" si="12"/>
        <v>1</v>
      </c>
      <c r="M30" s="24">
        <f t="shared" si="12"/>
        <v>1</v>
      </c>
      <c r="N30" s="23">
        <f t="shared" si="17"/>
        <v>9375.216</v>
      </c>
      <c r="O30" s="24">
        <f t="shared" si="13"/>
        <v>1</v>
      </c>
      <c r="P30" s="24">
        <f t="shared" si="13"/>
        <v>1</v>
      </c>
      <c r="Q30" s="66">
        <f t="shared" si="18"/>
        <v>1</v>
      </c>
    </row>
    <row r="31" spans="2:17" ht="15" customHeight="1">
      <c r="B31" s="61">
        <v>23</v>
      </c>
      <c r="C31" s="67">
        <v>105</v>
      </c>
      <c r="D31" s="69" t="s">
        <v>88</v>
      </c>
      <c r="E31" s="69" t="s">
        <v>20</v>
      </c>
      <c r="F31" s="72" t="s">
        <v>89</v>
      </c>
      <c r="G31" s="21">
        <v>0.5717245370370371</v>
      </c>
      <c r="H31" s="22">
        <f t="shared" si="14"/>
        <v>0.10991898148148149</v>
      </c>
      <c r="I31" s="23">
        <f t="shared" si="15"/>
        <v>9497</v>
      </c>
      <c r="J31" s="76">
        <v>1.038</v>
      </c>
      <c r="K31" s="23">
        <f t="shared" si="16"/>
        <v>9857.886</v>
      </c>
      <c r="L31" s="24">
        <f t="shared" si="12"/>
        <v>7</v>
      </c>
      <c r="M31" s="24">
        <f t="shared" si="12"/>
        <v>7</v>
      </c>
      <c r="N31" s="23">
        <f t="shared" si="17"/>
        <v>9857.886</v>
      </c>
      <c r="O31" s="24">
        <f t="shared" si="13"/>
        <v>7</v>
      </c>
      <c r="P31" s="24">
        <f t="shared" si="13"/>
        <v>7</v>
      </c>
      <c r="Q31" s="66">
        <f t="shared" si="18"/>
        <v>7</v>
      </c>
    </row>
    <row r="32" spans="2:17" ht="15" customHeight="1">
      <c r="B32" s="61">
        <v>24</v>
      </c>
      <c r="C32" s="70">
        <v>355</v>
      </c>
      <c r="D32" s="69" t="s">
        <v>90</v>
      </c>
      <c r="E32" s="72" t="s">
        <v>91</v>
      </c>
      <c r="F32" s="72" t="s">
        <v>92</v>
      </c>
      <c r="G32" s="21">
        <v>0.5758217592592593</v>
      </c>
      <c r="H32" s="22">
        <f t="shared" si="14"/>
        <v>0.11401620370370369</v>
      </c>
      <c r="I32" s="23">
        <f t="shared" si="15"/>
        <v>9851</v>
      </c>
      <c r="J32" s="76">
        <v>1.033</v>
      </c>
      <c r="K32" s="23">
        <f t="shared" si="16"/>
        <v>10176.082999999999</v>
      </c>
      <c r="L32" s="24">
        <f t="shared" si="12"/>
        <v>11</v>
      </c>
      <c r="M32" s="24">
        <f t="shared" si="12"/>
        <v>11</v>
      </c>
      <c r="N32" s="23">
        <f t="shared" si="17"/>
        <v>10176.082999999999</v>
      </c>
      <c r="O32" s="24">
        <f t="shared" si="13"/>
        <v>11</v>
      </c>
      <c r="P32" s="24">
        <f t="shared" si="13"/>
        <v>11</v>
      </c>
      <c r="Q32" s="66">
        <f t="shared" si="18"/>
        <v>11</v>
      </c>
    </row>
    <row r="33" spans="2:17" ht="15" customHeight="1">
      <c r="B33" s="61">
        <v>25</v>
      </c>
      <c r="C33" s="69">
        <v>1997</v>
      </c>
      <c r="D33" s="73" t="s">
        <v>93</v>
      </c>
      <c r="E33" s="72" t="s">
        <v>94</v>
      </c>
      <c r="F33" s="75" t="s">
        <v>95</v>
      </c>
      <c r="G33" s="21">
        <v>0.5685648148148148</v>
      </c>
      <c r="H33" s="22">
        <f t="shared" si="14"/>
        <v>0.10675925925925922</v>
      </c>
      <c r="I33" s="23">
        <f t="shared" si="15"/>
        <v>9224</v>
      </c>
      <c r="J33" s="77">
        <v>1.031</v>
      </c>
      <c r="K33" s="23">
        <f t="shared" si="16"/>
        <v>9509.944</v>
      </c>
      <c r="L33" s="24">
        <f t="shared" si="12"/>
        <v>3</v>
      </c>
      <c r="M33" s="24">
        <f t="shared" si="12"/>
        <v>3</v>
      </c>
      <c r="N33" s="23">
        <f t="shared" si="17"/>
        <v>9509.944</v>
      </c>
      <c r="O33" s="24">
        <f t="shared" si="13"/>
        <v>3</v>
      </c>
      <c r="P33" s="24">
        <f t="shared" si="13"/>
        <v>3</v>
      </c>
      <c r="Q33" s="66">
        <f t="shared" si="18"/>
        <v>3</v>
      </c>
    </row>
    <row r="34" spans="2:17" ht="15" customHeight="1">
      <c r="B34" s="61">
        <v>26</v>
      </c>
      <c r="C34" s="69">
        <v>818</v>
      </c>
      <c r="D34" s="69" t="s">
        <v>165</v>
      </c>
      <c r="E34" s="69" t="s">
        <v>34</v>
      </c>
      <c r="F34" s="72" t="s">
        <v>166</v>
      </c>
      <c r="G34" s="21">
        <v>0.5686226851851852</v>
      </c>
      <c r="H34" s="22">
        <f t="shared" si="14"/>
        <v>0.10681712962962964</v>
      </c>
      <c r="I34" s="23">
        <f t="shared" si="15"/>
        <v>9229</v>
      </c>
      <c r="J34" s="77">
        <v>1.029</v>
      </c>
      <c r="K34" s="23">
        <f t="shared" si="16"/>
        <v>9496.641</v>
      </c>
      <c r="L34" s="24">
        <f t="shared" si="12"/>
        <v>2</v>
      </c>
      <c r="M34" s="24">
        <f t="shared" si="12"/>
        <v>2</v>
      </c>
      <c r="N34" s="23">
        <f t="shared" si="17"/>
        <v>9496.641</v>
      </c>
      <c r="O34" s="24">
        <f t="shared" si="13"/>
        <v>2</v>
      </c>
      <c r="P34" s="24">
        <f t="shared" si="13"/>
        <v>2</v>
      </c>
      <c r="Q34" s="66">
        <f t="shared" si="18"/>
        <v>2</v>
      </c>
    </row>
    <row r="35" spans="2:17" ht="15" customHeight="1">
      <c r="B35" s="61">
        <v>27</v>
      </c>
      <c r="C35" s="72">
        <v>965</v>
      </c>
      <c r="D35" s="69" t="s">
        <v>96</v>
      </c>
      <c r="E35" s="72" t="s">
        <v>94</v>
      </c>
      <c r="F35" s="72" t="s">
        <v>97</v>
      </c>
      <c r="G35" s="21">
        <v>0.5727893518518519</v>
      </c>
      <c r="H35" s="22">
        <f t="shared" si="14"/>
        <v>0.11098379629629629</v>
      </c>
      <c r="I35" s="23">
        <f t="shared" si="15"/>
        <v>9589</v>
      </c>
      <c r="J35" s="77">
        <v>1.027</v>
      </c>
      <c r="K35" s="23">
        <f t="shared" si="16"/>
        <v>9847.902999999998</v>
      </c>
      <c r="L35" s="24">
        <f t="shared" si="12"/>
        <v>6</v>
      </c>
      <c r="M35" s="24">
        <f t="shared" si="12"/>
        <v>6</v>
      </c>
      <c r="N35" s="23">
        <f t="shared" si="17"/>
        <v>9847.902999999998</v>
      </c>
      <c r="O35" s="24">
        <f t="shared" si="13"/>
        <v>6</v>
      </c>
      <c r="P35" s="24">
        <f t="shared" si="13"/>
        <v>6</v>
      </c>
      <c r="Q35" s="66">
        <f t="shared" si="18"/>
        <v>6</v>
      </c>
    </row>
    <row r="36" spans="2:17" ht="15" customHeight="1">
      <c r="B36" s="61">
        <v>28</v>
      </c>
      <c r="C36" s="69">
        <v>2071</v>
      </c>
      <c r="D36" s="69" t="s">
        <v>98</v>
      </c>
      <c r="E36" s="69" t="s">
        <v>34</v>
      </c>
      <c r="F36" s="72" t="s">
        <v>99</v>
      </c>
      <c r="G36" s="21">
        <v>0.572962962962963</v>
      </c>
      <c r="H36" s="22">
        <f t="shared" si="14"/>
        <v>0.11115740740740743</v>
      </c>
      <c r="I36" s="23">
        <f t="shared" si="15"/>
        <v>9604</v>
      </c>
      <c r="J36" s="77">
        <v>1.022</v>
      </c>
      <c r="K36" s="23">
        <f t="shared" si="16"/>
        <v>9815.288</v>
      </c>
      <c r="L36" s="24">
        <f t="shared" si="12"/>
        <v>5</v>
      </c>
      <c r="M36" s="24">
        <f t="shared" si="12"/>
        <v>5</v>
      </c>
      <c r="N36" s="23">
        <f t="shared" si="17"/>
        <v>9815.288</v>
      </c>
      <c r="O36" s="24">
        <f t="shared" si="13"/>
        <v>5</v>
      </c>
      <c r="P36" s="24">
        <f t="shared" si="13"/>
        <v>5</v>
      </c>
      <c r="Q36" s="66">
        <f t="shared" si="18"/>
        <v>5</v>
      </c>
    </row>
    <row r="37" spans="2:17" ht="15" customHeight="1">
      <c r="B37" s="61">
        <v>29</v>
      </c>
      <c r="C37" s="72" t="s">
        <v>100</v>
      </c>
      <c r="D37" s="72" t="s">
        <v>101</v>
      </c>
      <c r="E37" s="72" t="s">
        <v>34</v>
      </c>
      <c r="F37" s="72" t="s">
        <v>102</v>
      </c>
      <c r="G37" s="21">
        <v>0.5760532407407407</v>
      </c>
      <c r="H37" s="22">
        <f>IF(G37&gt;I$22,G37-I$22,G37+24-I$22)</f>
        <v>0.11424768518518513</v>
      </c>
      <c r="I37" s="23">
        <f>HOUR(H37)*60*60+MINUTE(H37)*60+SECOND(H37)</f>
        <v>9871</v>
      </c>
      <c r="J37" s="77">
        <v>1.021</v>
      </c>
      <c r="K37" s="23">
        <f>I37*J37</f>
        <v>10078.291</v>
      </c>
      <c r="L37" s="24">
        <f t="shared" si="12"/>
        <v>10</v>
      </c>
      <c r="M37" s="24">
        <f t="shared" si="12"/>
        <v>10</v>
      </c>
      <c r="N37" s="23">
        <f>I37*J37</f>
        <v>10078.291</v>
      </c>
      <c r="O37" s="24">
        <f t="shared" si="13"/>
        <v>10</v>
      </c>
      <c r="P37" s="24">
        <f t="shared" si="13"/>
        <v>10</v>
      </c>
      <c r="Q37" s="66">
        <f>P37*1</f>
        <v>10</v>
      </c>
    </row>
    <row r="38" spans="11:17" ht="12.75">
      <c r="K38" s="29" t="s">
        <v>30</v>
      </c>
      <c r="L38" s="27"/>
      <c r="M38" s="27"/>
      <c r="N38" s="86"/>
      <c r="O38" s="27"/>
      <c r="P38" s="27"/>
      <c r="Q38" s="85"/>
    </row>
    <row r="39" spans="4:17" ht="12.75">
      <c r="D39" s="28" t="s">
        <v>22</v>
      </c>
      <c r="K39" s="59" t="s">
        <v>189</v>
      </c>
      <c r="L39" s="27"/>
      <c r="M39" s="27"/>
      <c r="N39" s="86"/>
      <c r="O39" s="27"/>
      <c r="P39" s="27"/>
      <c r="Q39" s="85"/>
    </row>
    <row r="40" spans="12:17" ht="12.75">
      <c r="L40" s="27"/>
      <c r="M40" s="27"/>
      <c r="N40" s="86"/>
      <c r="O40" s="27"/>
      <c r="P40" s="27"/>
      <c r="Q40" s="85"/>
    </row>
    <row r="41" spans="7:17" ht="15">
      <c r="G41" s="2" t="s">
        <v>157</v>
      </c>
      <c r="L41" s="27"/>
      <c r="M41" s="27"/>
      <c r="N41" s="86"/>
      <c r="O41" s="27"/>
      <c r="P41" s="27"/>
      <c r="Q41" s="85"/>
    </row>
    <row r="42" spans="7:17" ht="12.75">
      <c r="G42" s="1" t="s">
        <v>36</v>
      </c>
      <c r="L42" s="27"/>
      <c r="M42" s="27"/>
      <c r="N42" s="86"/>
      <c r="O42" s="27"/>
      <c r="P42" s="27"/>
      <c r="Q42" s="85"/>
    </row>
    <row r="43" spans="12:17" ht="12.75">
      <c r="L43" s="27"/>
      <c r="M43" s="27"/>
      <c r="N43" s="86"/>
      <c r="O43" s="27"/>
      <c r="P43" s="27"/>
      <c r="Q43" s="85"/>
    </row>
    <row r="44" spans="1:15" ht="18.75" customHeight="1">
      <c r="A44" s="4" t="s">
        <v>41</v>
      </c>
      <c r="B44" s="60"/>
      <c r="C44" s="1"/>
      <c r="D44" s="1"/>
      <c r="E44" s="1"/>
      <c r="F44" s="25"/>
      <c r="G44" s="1"/>
      <c r="H44" s="6" t="s">
        <v>0</v>
      </c>
      <c r="I44" s="7">
        <v>0.46875</v>
      </c>
      <c r="J44" s="88"/>
      <c r="K44" s="8"/>
      <c r="L44" s="5"/>
      <c r="M44" s="8"/>
      <c r="N44" s="8"/>
      <c r="O44" s="5"/>
    </row>
    <row r="45" spans="2:17" ht="12.75">
      <c r="B45" s="9" t="s">
        <v>35</v>
      </c>
      <c r="C45" s="9" t="s">
        <v>1</v>
      </c>
      <c r="D45" s="101" t="s">
        <v>2</v>
      </c>
      <c r="E45" s="103" t="s">
        <v>3</v>
      </c>
      <c r="F45" s="103" t="s">
        <v>4</v>
      </c>
      <c r="G45" s="10" t="s">
        <v>5</v>
      </c>
      <c r="H45" s="11" t="s">
        <v>6</v>
      </c>
      <c r="I45" s="12" t="s">
        <v>6</v>
      </c>
      <c r="J45" s="99" t="s">
        <v>7</v>
      </c>
      <c r="K45" s="13" t="s">
        <v>8</v>
      </c>
      <c r="L45" s="14"/>
      <c r="M45" s="15"/>
      <c r="N45" s="13" t="s">
        <v>9</v>
      </c>
      <c r="O45" s="14"/>
      <c r="P45" s="15"/>
      <c r="Q45" s="64" t="s">
        <v>37</v>
      </c>
    </row>
    <row r="46" spans="2:17" ht="12.75">
      <c r="B46" s="16" t="s">
        <v>10</v>
      </c>
      <c r="C46" s="16" t="s">
        <v>10</v>
      </c>
      <c r="D46" s="102"/>
      <c r="E46" s="104"/>
      <c r="F46" s="104"/>
      <c r="G46" s="17" t="s">
        <v>11</v>
      </c>
      <c r="H46" s="17" t="s">
        <v>12</v>
      </c>
      <c r="I46" s="18" t="s">
        <v>12</v>
      </c>
      <c r="J46" s="100"/>
      <c r="K46" s="19" t="s">
        <v>159</v>
      </c>
      <c r="L46" s="19" t="s">
        <v>13</v>
      </c>
      <c r="M46" s="20" t="s">
        <v>14</v>
      </c>
      <c r="N46" s="19" t="s">
        <v>159</v>
      </c>
      <c r="O46" s="19" t="s">
        <v>13</v>
      </c>
      <c r="P46" s="20" t="s">
        <v>14</v>
      </c>
      <c r="Q46" s="65" t="s">
        <v>38</v>
      </c>
    </row>
    <row r="47" spans="2:17" ht="15" customHeight="1">
      <c r="B47" s="61">
        <v>30</v>
      </c>
      <c r="C47" s="70">
        <v>481</v>
      </c>
      <c r="D47" s="81" t="s">
        <v>103</v>
      </c>
      <c r="E47" s="70" t="s">
        <v>104</v>
      </c>
      <c r="F47" s="75" t="s">
        <v>105</v>
      </c>
      <c r="G47" s="21">
        <v>0.5194444444444445</v>
      </c>
      <c r="H47" s="22">
        <f aca="true" t="shared" si="19" ref="H47:H56">IF(G47&gt;I$44,G47-I$44,G47+24-I$44)</f>
        <v>0.050694444444444486</v>
      </c>
      <c r="I47" s="23">
        <f>HOUR(H47)*60*60+MINUTE(H47)*60+SECOND(H47)</f>
        <v>4380</v>
      </c>
      <c r="J47" s="84">
        <v>1.017</v>
      </c>
      <c r="K47" s="23">
        <f>I47*J47</f>
        <v>4454.459999999999</v>
      </c>
      <c r="L47" s="24">
        <f aca="true" t="shared" si="20" ref="L47:M56">RANK(K47,K$47:K$56,1)</f>
        <v>7</v>
      </c>
      <c r="M47" s="24">
        <f t="shared" si="20"/>
        <v>7</v>
      </c>
      <c r="N47" s="23">
        <f>I47*J47</f>
        <v>4454.459999999999</v>
      </c>
      <c r="O47" s="24">
        <f aca="true" t="shared" si="21" ref="O47:P56">RANK(N47,N$47:N$56,1)</f>
        <v>7</v>
      </c>
      <c r="P47" s="24">
        <f t="shared" si="21"/>
        <v>7</v>
      </c>
      <c r="Q47" s="66">
        <f>P47*1</f>
        <v>7</v>
      </c>
    </row>
    <row r="48" spans="2:17" ht="15" customHeight="1">
      <c r="B48" s="61">
        <v>31</v>
      </c>
      <c r="C48" s="70">
        <v>9939</v>
      </c>
      <c r="D48" s="81" t="s">
        <v>106</v>
      </c>
      <c r="E48" s="70" t="s">
        <v>21</v>
      </c>
      <c r="F48" s="73" t="s">
        <v>107</v>
      </c>
      <c r="G48" s="21">
        <v>0.5193518518518518</v>
      </c>
      <c r="H48" s="22">
        <f t="shared" si="19"/>
        <v>0.05060185185185184</v>
      </c>
      <c r="I48" s="23">
        <f aca="true" t="shared" si="22" ref="I48:I56">HOUR(H48)*60*60+MINUTE(H48)*60+SECOND(H48)</f>
        <v>4372</v>
      </c>
      <c r="J48" s="84">
        <v>1.001</v>
      </c>
      <c r="K48" s="23">
        <f aca="true" t="shared" si="23" ref="K48:K56">I48*J48</f>
        <v>4376.371999999999</v>
      </c>
      <c r="L48" s="24">
        <f t="shared" si="20"/>
        <v>6</v>
      </c>
      <c r="M48" s="24">
        <f t="shared" si="20"/>
        <v>6</v>
      </c>
      <c r="N48" s="23">
        <f aca="true" t="shared" si="24" ref="N48:N56">I48*J48</f>
        <v>4376.371999999999</v>
      </c>
      <c r="O48" s="24">
        <f t="shared" si="21"/>
        <v>6</v>
      </c>
      <c r="P48" s="24">
        <f t="shared" si="21"/>
        <v>6</v>
      </c>
      <c r="Q48" s="66">
        <f aca="true" t="shared" si="25" ref="Q48:Q56">P48*1</f>
        <v>6</v>
      </c>
    </row>
    <row r="49" spans="2:17" ht="15" customHeight="1">
      <c r="B49" s="61">
        <v>32</v>
      </c>
      <c r="C49" s="72">
        <v>1987</v>
      </c>
      <c r="D49" s="69" t="s">
        <v>108</v>
      </c>
      <c r="E49" s="72" t="s">
        <v>21</v>
      </c>
      <c r="F49" s="69" t="s">
        <v>109</v>
      </c>
      <c r="G49" s="21">
        <v>0.5172453703703704</v>
      </c>
      <c r="H49" s="22">
        <f t="shared" si="19"/>
        <v>0.04849537037037044</v>
      </c>
      <c r="I49" s="23">
        <f t="shared" si="22"/>
        <v>4190</v>
      </c>
      <c r="J49" s="78">
        <v>1.001</v>
      </c>
      <c r="K49" s="23">
        <f t="shared" si="23"/>
        <v>4194.19</v>
      </c>
      <c r="L49" s="24">
        <f t="shared" si="20"/>
        <v>1</v>
      </c>
      <c r="M49" s="24">
        <f t="shared" si="20"/>
        <v>1</v>
      </c>
      <c r="N49" s="23">
        <f t="shared" si="24"/>
        <v>4194.19</v>
      </c>
      <c r="O49" s="24">
        <f t="shared" si="21"/>
        <v>1</v>
      </c>
      <c r="P49" s="24">
        <f t="shared" si="21"/>
        <v>1</v>
      </c>
      <c r="Q49" s="66">
        <f t="shared" si="25"/>
        <v>1</v>
      </c>
    </row>
    <row r="50" spans="2:17" ht="15" customHeight="1">
      <c r="B50" s="61">
        <v>33</v>
      </c>
      <c r="C50" s="70">
        <v>3470</v>
      </c>
      <c r="D50" s="69" t="s">
        <v>110</v>
      </c>
      <c r="E50" s="72" t="s">
        <v>21</v>
      </c>
      <c r="F50" s="72" t="s">
        <v>111</v>
      </c>
      <c r="G50" s="21">
        <v>0.5176736111111111</v>
      </c>
      <c r="H50" s="22">
        <f t="shared" si="19"/>
        <v>0.0489236111111111</v>
      </c>
      <c r="I50" s="23">
        <f t="shared" si="22"/>
        <v>4227</v>
      </c>
      <c r="J50" s="84">
        <v>0.999</v>
      </c>
      <c r="K50" s="23">
        <f t="shared" si="23"/>
        <v>4222.773</v>
      </c>
      <c r="L50" s="24">
        <f t="shared" si="20"/>
        <v>2</v>
      </c>
      <c r="M50" s="24">
        <f t="shared" si="20"/>
        <v>2</v>
      </c>
      <c r="N50" s="23">
        <f t="shared" si="24"/>
        <v>4222.773</v>
      </c>
      <c r="O50" s="24">
        <f t="shared" si="21"/>
        <v>2</v>
      </c>
      <c r="P50" s="24">
        <f t="shared" si="21"/>
        <v>2</v>
      </c>
      <c r="Q50" s="66">
        <f t="shared" si="25"/>
        <v>2</v>
      </c>
    </row>
    <row r="51" spans="2:17" ht="15" customHeight="1">
      <c r="B51" s="61">
        <v>34</v>
      </c>
      <c r="C51" s="70">
        <v>408</v>
      </c>
      <c r="D51" s="69" t="s">
        <v>112</v>
      </c>
      <c r="E51" s="72" t="s">
        <v>113</v>
      </c>
      <c r="F51" s="72" t="s">
        <v>114</v>
      </c>
      <c r="G51" s="21">
        <v>0.522800925925926</v>
      </c>
      <c r="H51" s="22">
        <f t="shared" si="19"/>
        <v>0.054050925925925974</v>
      </c>
      <c r="I51" s="23">
        <f t="shared" si="22"/>
        <v>4670</v>
      </c>
      <c r="J51" s="84">
        <v>0.99</v>
      </c>
      <c r="K51" s="23">
        <f>I51*J51</f>
        <v>4623.3</v>
      </c>
      <c r="L51" s="24">
        <f t="shared" si="20"/>
        <v>9</v>
      </c>
      <c r="M51" s="24">
        <f t="shared" si="20"/>
        <v>9</v>
      </c>
      <c r="N51" s="23">
        <f>I51*J51</f>
        <v>4623.3</v>
      </c>
      <c r="O51" s="24">
        <f t="shared" si="21"/>
        <v>9</v>
      </c>
      <c r="P51" s="24">
        <f t="shared" si="21"/>
        <v>9</v>
      </c>
      <c r="Q51" s="66">
        <f t="shared" si="25"/>
        <v>9</v>
      </c>
    </row>
    <row r="52" spans="2:17" ht="15" customHeight="1">
      <c r="B52" s="61">
        <v>35</v>
      </c>
      <c r="C52" s="72">
        <v>542</v>
      </c>
      <c r="D52" s="73" t="s">
        <v>168</v>
      </c>
      <c r="E52" s="72" t="s">
        <v>115</v>
      </c>
      <c r="F52" s="75" t="s">
        <v>126</v>
      </c>
      <c r="G52" s="21">
        <v>0.5217939814814815</v>
      </c>
      <c r="H52" s="22">
        <f t="shared" si="19"/>
        <v>0.053043981481481484</v>
      </c>
      <c r="I52" s="23">
        <f t="shared" si="22"/>
        <v>4583</v>
      </c>
      <c r="J52" s="78">
        <v>0.99</v>
      </c>
      <c r="K52" s="23">
        <f>I52*J52</f>
        <v>4537.17</v>
      </c>
      <c r="L52" s="24">
        <f t="shared" si="20"/>
        <v>8</v>
      </c>
      <c r="M52" s="24">
        <f t="shared" si="20"/>
        <v>8</v>
      </c>
      <c r="N52" s="23">
        <f>I52*J52</f>
        <v>4537.17</v>
      </c>
      <c r="O52" s="24">
        <f t="shared" si="21"/>
        <v>8</v>
      </c>
      <c r="P52" s="24">
        <f t="shared" si="21"/>
        <v>8</v>
      </c>
      <c r="Q52" s="66">
        <f t="shared" si="25"/>
        <v>8</v>
      </c>
    </row>
    <row r="53" spans="2:17" ht="15" customHeight="1">
      <c r="B53" s="61">
        <v>36</v>
      </c>
      <c r="C53" s="72">
        <v>2901</v>
      </c>
      <c r="D53" s="73" t="s">
        <v>116</v>
      </c>
      <c r="E53" s="72" t="s">
        <v>115</v>
      </c>
      <c r="F53" s="75" t="s">
        <v>117</v>
      </c>
      <c r="G53" s="21">
        <v>0.5193402777777778</v>
      </c>
      <c r="H53" s="22">
        <f t="shared" si="19"/>
        <v>0.0505902777777778</v>
      </c>
      <c r="I53" s="23">
        <f t="shared" si="22"/>
        <v>4371</v>
      </c>
      <c r="J53" s="78">
        <v>0.988</v>
      </c>
      <c r="K53" s="23">
        <f>I53*J53</f>
        <v>4318.548</v>
      </c>
      <c r="L53" s="24">
        <f t="shared" si="20"/>
        <v>5</v>
      </c>
      <c r="M53" s="24">
        <f t="shared" si="20"/>
        <v>5</v>
      </c>
      <c r="N53" s="23">
        <f>I53*J53</f>
        <v>4318.548</v>
      </c>
      <c r="O53" s="24">
        <f t="shared" si="21"/>
        <v>5</v>
      </c>
      <c r="P53" s="24">
        <f t="shared" si="21"/>
        <v>5</v>
      </c>
      <c r="Q53" s="66">
        <f t="shared" si="25"/>
        <v>5</v>
      </c>
    </row>
    <row r="54" spans="2:17" ht="15" customHeight="1">
      <c r="B54" s="61">
        <v>37</v>
      </c>
      <c r="C54" s="72">
        <v>275</v>
      </c>
      <c r="D54" s="73" t="s">
        <v>118</v>
      </c>
      <c r="E54" s="72" t="s">
        <v>18</v>
      </c>
      <c r="F54" s="75" t="s">
        <v>119</v>
      </c>
      <c r="G54" s="21">
        <v>0.5191087962962962</v>
      </c>
      <c r="H54" s="22">
        <f t="shared" si="19"/>
        <v>0.05035879629629625</v>
      </c>
      <c r="I54" s="23">
        <f t="shared" si="22"/>
        <v>4351</v>
      </c>
      <c r="J54" s="78">
        <v>0.988</v>
      </c>
      <c r="K54" s="23">
        <f>I54*J54</f>
        <v>4298.788</v>
      </c>
      <c r="L54" s="24">
        <f t="shared" si="20"/>
        <v>3</v>
      </c>
      <c r="M54" s="24">
        <f t="shared" si="20"/>
        <v>3</v>
      </c>
      <c r="N54" s="23">
        <f>I54*J54</f>
        <v>4298.788</v>
      </c>
      <c r="O54" s="24">
        <f t="shared" si="21"/>
        <v>3</v>
      </c>
      <c r="P54" s="24">
        <f t="shared" si="21"/>
        <v>3</v>
      </c>
      <c r="Q54" s="66">
        <f t="shared" si="25"/>
        <v>3</v>
      </c>
    </row>
    <row r="55" spans="2:17" ht="15" customHeight="1">
      <c r="B55" s="61">
        <v>38</v>
      </c>
      <c r="C55" s="72">
        <v>582</v>
      </c>
      <c r="D55" s="73" t="s">
        <v>120</v>
      </c>
      <c r="E55" s="72" t="s">
        <v>121</v>
      </c>
      <c r="F55" s="75" t="s">
        <v>122</v>
      </c>
      <c r="G55" s="21">
        <v>0.519363425925926</v>
      </c>
      <c r="H55" s="22">
        <f t="shared" si="19"/>
        <v>0.05061342592592599</v>
      </c>
      <c r="I55" s="23">
        <f t="shared" si="22"/>
        <v>4373</v>
      </c>
      <c r="J55" s="78">
        <v>0.986</v>
      </c>
      <c r="K55" s="23">
        <f>I55*J55</f>
        <v>4311.778</v>
      </c>
      <c r="L55" s="24">
        <f t="shared" si="20"/>
        <v>4</v>
      </c>
      <c r="M55" s="24">
        <f t="shared" si="20"/>
        <v>4</v>
      </c>
      <c r="N55" s="23">
        <f>I55*J55</f>
        <v>4311.778</v>
      </c>
      <c r="O55" s="24">
        <f t="shared" si="21"/>
        <v>4</v>
      </c>
      <c r="P55" s="24">
        <f t="shared" si="21"/>
        <v>4</v>
      </c>
      <c r="Q55" s="66">
        <f t="shared" si="25"/>
        <v>4</v>
      </c>
    </row>
    <row r="56" spans="2:17" ht="15" customHeight="1">
      <c r="B56" s="61">
        <v>39</v>
      </c>
      <c r="C56" s="72">
        <v>1221</v>
      </c>
      <c r="D56" s="73" t="s">
        <v>123</v>
      </c>
      <c r="E56" s="72" t="s">
        <v>124</v>
      </c>
      <c r="F56" s="75" t="s">
        <v>125</v>
      </c>
      <c r="G56" s="21">
        <v>0.5236689814814816</v>
      </c>
      <c r="H56" s="22">
        <f t="shared" si="19"/>
        <v>0.054918981481481555</v>
      </c>
      <c r="I56" s="23">
        <f t="shared" si="22"/>
        <v>4745</v>
      </c>
      <c r="J56" s="78">
        <v>0.985</v>
      </c>
      <c r="K56" s="23">
        <f t="shared" si="23"/>
        <v>4673.825</v>
      </c>
      <c r="L56" s="24">
        <f t="shared" si="20"/>
        <v>10</v>
      </c>
      <c r="M56" s="24">
        <f t="shared" si="20"/>
        <v>10</v>
      </c>
      <c r="N56" s="23">
        <f t="shared" si="24"/>
        <v>4673.825</v>
      </c>
      <c r="O56" s="24">
        <f t="shared" si="21"/>
        <v>10</v>
      </c>
      <c r="P56" s="24">
        <f t="shared" si="21"/>
        <v>10</v>
      </c>
      <c r="Q56" s="66">
        <f t="shared" si="25"/>
        <v>10</v>
      </c>
    </row>
    <row r="57" spans="1:15" ht="18.75" customHeight="1">
      <c r="A57" s="4" t="s">
        <v>42</v>
      </c>
      <c r="B57" s="60"/>
      <c r="C57" s="1"/>
      <c r="D57" s="1"/>
      <c r="E57" s="1"/>
      <c r="F57" s="25"/>
      <c r="G57" s="1"/>
      <c r="H57" s="6" t="s">
        <v>0</v>
      </c>
      <c r="I57" s="7">
        <v>0.46875</v>
      </c>
      <c r="J57" s="88"/>
      <c r="K57" s="8"/>
      <c r="L57" s="5"/>
      <c r="M57" s="8"/>
      <c r="N57" s="8"/>
      <c r="O57" s="5"/>
    </row>
    <row r="58" spans="2:17" ht="12.75">
      <c r="B58" s="9" t="s">
        <v>35</v>
      </c>
      <c r="C58" s="9" t="s">
        <v>1</v>
      </c>
      <c r="D58" s="101" t="s">
        <v>2</v>
      </c>
      <c r="E58" s="103" t="s">
        <v>3</v>
      </c>
      <c r="F58" s="103" t="s">
        <v>4</v>
      </c>
      <c r="G58" s="10" t="s">
        <v>5</v>
      </c>
      <c r="H58" s="11" t="s">
        <v>6</v>
      </c>
      <c r="I58" s="12" t="s">
        <v>6</v>
      </c>
      <c r="J58" s="99" t="s">
        <v>7</v>
      </c>
      <c r="K58" s="13" t="s">
        <v>8</v>
      </c>
      <c r="L58" s="14"/>
      <c r="M58" s="15"/>
      <c r="N58" s="13" t="s">
        <v>9</v>
      </c>
      <c r="O58" s="14"/>
      <c r="P58" s="15"/>
      <c r="Q58" s="64" t="s">
        <v>37</v>
      </c>
    </row>
    <row r="59" spans="2:17" ht="12.75">
      <c r="B59" s="16" t="s">
        <v>10</v>
      </c>
      <c r="C59" s="16" t="s">
        <v>10</v>
      </c>
      <c r="D59" s="102"/>
      <c r="E59" s="104"/>
      <c r="F59" s="104"/>
      <c r="G59" s="17" t="s">
        <v>11</v>
      </c>
      <c r="H59" s="17" t="s">
        <v>12</v>
      </c>
      <c r="I59" s="18" t="s">
        <v>12</v>
      </c>
      <c r="J59" s="100"/>
      <c r="K59" s="19" t="s">
        <v>159</v>
      </c>
      <c r="L59" s="19" t="s">
        <v>13</v>
      </c>
      <c r="M59" s="20" t="s">
        <v>14</v>
      </c>
      <c r="N59" s="19" t="s">
        <v>159</v>
      </c>
      <c r="O59" s="19" t="s">
        <v>13</v>
      </c>
      <c r="P59" s="20" t="s">
        <v>14</v>
      </c>
      <c r="Q59" s="65" t="s">
        <v>38</v>
      </c>
    </row>
    <row r="60" spans="2:17" ht="15" customHeight="1">
      <c r="B60" s="61">
        <v>40</v>
      </c>
      <c r="C60" s="69">
        <v>773</v>
      </c>
      <c r="D60" s="72" t="s">
        <v>127</v>
      </c>
      <c r="E60" s="72" t="s">
        <v>128</v>
      </c>
      <c r="F60" s="72" t="s">
        <v>129</v>
      </c>
      <c r="G60" s="21">
        <v>0.5227546296296296</v>
      </c>
      <c r="H60" s="22">
        <f>IF(G60&gt;I$57,G60-I$57,G60+24-I$57)</f>
        <v>0.0540046296296296</v>
      </c>
      <c r="I60" s="23">
        <f>HOUR(H60)*60*60+MINUTE(H60)*60+SECOND(H60)</f>
        <v>4666</v>
      </c>
      <c r="J60" s="90">
        <v>0.972</v>
      </c>
      <c r="K60" s="23">
        <f>I60*J60</f>
        <v>4535.352</v>
      </c>
      <c r="L60" s="24">
        <f aca="true" t="shared" si="26" ref="L60:M68">RANK(K60,K$60:K$68,1)</f>
        <v>3</v>
      </c>
      <c r="M60" s="24">
        <f t="shared" si="26"/>
        <v>3</v>
      </c>
      <c r="N60" s="23">
        <f>I60*J60</f>
        <v>4535.352</v>
      </c>
      <c r="O60" s="24">
        <f aca="true" t="shared" si="27" ref="O60:P68">RANK(N60,N$60:N$68,1)</f>
        <v>3</v>
      </c>
      <c r="P60" s="24">
        <f t="shared" si="27"/>
        <v>3</v>
      </c>
      <c r="Q60" s="66">
        <f>P60*1</f>
        <v>3</v>
      </c>
    </row>
    <row r="61" spans="2:17" ht="15" customHeight="1">
      <c r="B61" s="61">
        <v>41</v>
      </c>
      <c r="C61" s="69">
        <v>3100</v>
      </c>
      <c r="D61" s="69" t="s">
        <v>169</v>
      </c>
      <c r="E61" s="72" t="s">
        <v>130</v>
      </c>
      <c r="F61" s="72" t="s">
        <v>131</v>
      </c>
      <c r="G61" s="21">
        <v>0.5252893518518519</v>
      </c>
      <c r="H61" s="22">
        <f aca="true" t="shared" si="28" ref="H61:H68">IF(G61&gt;I$57,G61-I$57,G61+24-I$57)</f>
        <v>0.05653935185185188</v>
      </c>
      <c r="I61" s="23">
        <f aca="true" t="shared" si="29" ref="I61:I68">HOUR(H61)*60*60+MINUTE(H61)*60+SECOND(H61)</f>
        <v>4885</v>
      </c>
      <c r="J61" s="90">
        <v>0.965</v>
      </c>
      <c r="K61" s="23">
        <f aca="true" t="shared" si="30" ref="K61:K68">I61*J61</f>
        <v>4714.025</v>
      </c>
      <c r="L61" s="24">
        <f t="shared" si="26"/>
        <v>5</v>
      </c>
      <c r="M61" s="24">
        <f t="shared" si="26"/>
        <v>5</v>
      </c>
      <c r="N61" s="23">
        <f aca="true" t="shared" si="31" ref="N61:N68">I61*J61</f>
        <v>4714.025</v>
      </c>
      <c r="O61" s="24">
        <f t="shared" si="27"/>
        <v>5</v>
      </c>
      <c r="P61" s="24">
        <f t="shared" si="27"/>
        <v>5</v>
      </c>
      <c r="Q61" s="66">
        <f aca="true" t="shared" si="32" ref="Q61:Q68">P61*1</f>
        <v>5</v>
      </c>
    </row>
    <row r="62" spans="2:17" ht="15" customHeight="1">
      <c r="B62" s="61">
        <v>42</v>
      </c>
      <c r="C62" s="69">
        <v>1666</v>
      </c>
      <c r="D62" s="67" t="s">
        <v>132</v>
      </c>
      <c r="E62" s="70" t="s">
        <v>133</v>
      </c>
      <c r="F62" s="70" t="s">
        <v>134</v>
      </c>
      <c r="G62" s="21">
        <v>0.5315393518518519</v>
      </c>
      <c r="H62" s="22">
        <f t="shared" si="28"/>
        <v>0.06278935185185186</v>
      </c>
      <c r="I62" s="23">
        <f t="shared" si="29"/>
        <v>5425</v>
      </c>
      <c r="J62" s="90">
        <v>0.961</v>
      </c>
      <c r="K62" s="23">
        <f>I62*J62</f>
        <v>5213.425</v>
      </c>
      <c r="L62" s="24">
        <f t="shared" si="26"/>
        <v>8</v>
      </c>
      <c r="M62" s="24">
        <f t="shared" si="26"/>
        <v>8</v>
      </c>
      <c r="N62" s="23">
        <f>I62*J62</f>
        <v>5213.425</v>
      </c>
      <c r="O62" s="24">
        <f t="shared" si="27"/>
        <v>8</v>
      </c>
      <c r="P62" s="24">
        <f t="shared" si="27"/>
        <v>8</v>
      </c>
      <c r="Q62" s="66">
        <f t="shared" si="32"/>
        <v>8</v>
      </c>
    </row>
    <row r="63" spans="2:17" ht="15" customHeight="1">
      <c r="B63" s="61">
        <v>43</v>
      </c>
      <c r="C63" s="72">
        <v>25005</v>
      </c>
      <c r="D63" s="79" t="s">
        <v>170</v>
      </c>
      <c r="E63" s="72" t="s">
        <v>133</v>
      </c>
      <c r="F63" s="80" t="s">
        <v>135</v>
      </c>
      <c r="G63" s="21">
        <v>0.5246527777777777</v>
      </c>
      <c r="H63" s="22">
        <f t="shared" si="28"/>
        <v>0.055902777777777746</v>
      </c>
      <c r="I63" s="23">
        <f t="shared" si="29"/>
        <v>4830</v>
      </c>
      <c r="J63" s="78">
        <v>0.958</v>
      </c>
      <c r="K63" s="23">
        <f>I63*J63</f>
        <v>4627.139999999999</v>
      </c>
      <c r="L63" s="24">
        <f t="shared" si="26"/>
        <v>4</v>
      </c>
      <c r="M63" s="24">
        <f t="shared" si="26"/>
        <v>4</v>
      </c>
      <c r="N63" s="23">
        <f>I63*J63</f>
        <v>4627.139999999999</v>
      </c>
      <c r="O63" s="24">
        <f t="shared" si="27"/>
        <v>4</v>
      </c>
      <c r="P63" s="24">
        <f t="shared" si="27"/>
        <v>4</v>
      </c>
      <c r="Q63" s="66">
        <f t="shared" si="32"/>
        <v>4</v>
      </c>
    </row>
    <row r="64" spans="2:17" ht="15" customHeight="1">
      <c r="B64" s="61">
        <v>44</v>
      </c>
      <c r="C64" s="69">
        <v>348</v>
      </c>
      <c r="D64" s="73" t="s">
        <v>136</v>
      </c>
      <c r="E64" s="72" t="s">
        <v>137</v>
      </c>
      <c r="F64" s="75" t="s">
        <v>138</v>
      </c>
      <c r="G64" s="21">
        <v>0.5217361111111111</v>
      </c>
      <c r="H64" s="22">
        <f t="shared" si="28"/>
        <v>0.05298611111111107</v>
      </c>
      <c r="I64" s="23">
        <f t="shared" si="29"/>
        <v>4578</v>
      </c>
      <c r="J64" s="78">
        <v>0.957</v>
      </c>
      <c r="K64" s="23">
        <f>I64*J64</f>
        <v>4381.146</v>
      </c>
      <c r="L64" s="24">
        <f t="shared" si="26"/>
        <v>2</v>
      </c>
      <c r="M64" s="24">
        <f t="shared" si="26"/>
        <v>2</v>
      </c>
      <c r="N64" s="23">
        <f>I64*J64</f>
        <v>4381.146</v>
      </c>
      <c r="O64" s="24">
        <f t="shared" si="27"/>
        <v>2</v>
      </c>
      <c r="P64" s="24">
        <f t="shared" si="27"/>
        <v>2</v>
      </c>
      <c r="Q64" s="66">
        <f t="shared" si="32"/>
        <v>2</v>
      </c>
    </row>
    <row r="65" spans="2:17" ht="15" customHeight="1">
      <c r="B65" s="61">
        <v>45</v>
      </c>
      <c r="C65" s="69">
        <v>1990</v>
      </c>
      <c r="D65" s="79" t="s">
        <v>139</v>
      </c>
      <c r="E65" s="72" t="s">
        <v>18</v>
      </c>
      <c r="F65" s="80" t="s">
        <v>140</v>
      </c>
      <c r="G65" s="21" t="s">
        <v>187</v>
      </c>
      <c r="H65" s="22"/>
      <c r="I65" s="23"/>
      <c r="J65" s="78">
        <v>0.957</v>
      </c>
      <c r="K65" s="23" t="s">
        <v>187</v>
      </c>
      <c r="L65" s="24"/>
      <c r="M65" s="24">
        <v>10</v>
      </c>
      <c r="N65" s="23" t="s">
        <v>187</v>
      </c>
      <c r="O65" s="24"/>
      <c r="P65" s="24">
        <v>10</v>
      </c>
      <c r="Q65" s="66">
        <f t="shared" si="32"/>
        <v>10</v>
      </c>
    </row>
    <row r="66" spans="2:17" ht="15" customHeight="1">
      <c r="B66" s="61">
        <v>46</v>
      </c>
      <c r="C66" s="69">
        <v>801</v>
      </c>
      <c r="D66" s="73" t="s">
        <v>141</v>
      </c>
      <c r="E66" s="72" t="s">
        <v>142</v>
      </c>
      <c r="F66" s="75" t="s">
        <v>143</v>
      </c>
      <c r="G66" s="21">
        <v>0.527962962962963</v>
      </c>
      <c r="H66" s="22">
        <f t="shared" si="28"/>
        <v>0.05921296296296297</v>
      </c>
      <c r="I66" s="23">
        <f t="shared" si="29"/>
        <v>5116</v>
      </c>
      <c r="J66" s="78">
        <v>0.954</v>
      </c>
      <c r="K66" s="23">
        <f t="shared" si="30"/>
        <v>4880.664</v>
      </c>
      <c r="L66" s="24">
        <f t="shared" si="26"/>
        <v>6</v>
      </c>
      <c r="M66" s="24">
        <f t="shared" si="26"/>
        <v>6</v>
      </c>
      <c r="N66" s="23">
        <f t="shared" si="31"/>
        <v>4880.664</v>
      </c>
      <c r="O66" s="24">
        <f t="shared" si="27"/>
        <v>6</v>
      </c>
      <c r="P66" s="24">
        <f t="shared" si="27"/>
        <v>6</v>
      </c>
      <c r="Q66" s="66">
        <f t="shared" si="32"/>
        <v>6</v>
      </c>
    </row>
    <row r="67" spans="2:17" ht="15" customHeight="1">
      <c r="B67" s="61">
        <v>47</v>
      </c>
      <c r="C67" s="69">
        <v>351</v>
      </c>
      <c r="D67" s="73" t="s">
        <v>144</v>
      </c>
      <c r="E67" s="72" t="s">
        <v>18</v>
      </c>
      <c r="F67" s="75" t="s">
        <v>145</v>
      </c>
      <c r="G67" s="21">
        <v>0.523287037037037</v>
      </c>
      <c r="H67" s="22">
        <f t="shared" si="28"/>
        <v>0.05453703703703705</v>
      </c>
      <c r="I67" s="23">
        <f t="shared" si="29"/>
        <v>4712</v>
      </c>
      <c r="J67" s="78">
        <v>0.904</v>
      </c>
      <c r="K67" s="23">
        <f t="shared" si="30"/>
        <v>4259.648</v>
      </c>
      <c r="L67" s="24">
        <f t="shared" si="26"/>
        <v>1</v>
      </c>
      <c r="M67" s="24">
        <f t="shared" si="26"/>
        <v>1</v>
      </c>
      <c r="N67" s="23">
        <f t="shared" si="31"/>
        <v>4259.648</v>
      </c>
      <c r="O67" s="24">
        <f t="shared" si="27"/>
        <v>1</v>
      </c>
      <c r="P67" s="24">
        <f t="shared" si="27"/>
        <v>1</v>
      </c>
      <c r="Q67" s="66">
        <f t="shared" si="32"/>
        <v>1</v>
      </c>
    </row>
    <row r="68" spans="2:17" ht="15" customHeight="1">
      <c r="B68" s="61">
        <v>48</v>
      </c>
      <c r="C68" s="69">
        <v>4044</v>
      </c>
      <c r="D68" s="73" t="s">
        <v>146</v>
      </c>
      <c r="E68" s="72" t="s">
        <v>147</v>
      </c>
      <c r="F68" s="75" t="s">
        <v>148</v>
      </c>
      <c r="G68" s="21">
        <v>0.5356365740740741</v>
      </c>
      <c r="H68" s="22">
        <f t="shared" si="28"/>
        <v>0.06688657407407406</v>
      </c>
      <c r="I68" s="23">
        <f t="shared" si="29"/>
        <v>5779</v>
      </c>
      <c r="J68" s="78">
        <v>0.868</v>
      </c>
      <c r="K68" s="23">
        <f t="shared" si="30"/>
        <v>5016.172</v>
      </c>
      <c r="L68" s="24">
        <f t="shared" si="26"/>
        <v>7</v>
      </c>
      <c r="M68" s="24">
        <f t="shared" si="26"/>
        <v>7</v>
      </c>
      <c r="N68" s="23">
        <f t="shared" si="31"/>
        <v>5016.172</v>
      </c>
      <c r="O68" s="24">
        <f t="shared" si="27"/>
        <v>7</v>
      </c>
      <c r="P68" s="24">
        <f t="shared" si="27"/>
        <v>7</v>
      </c>
      <c r="Q68" s="66">
        <f t="shared" si="32"/>
        <v>7</v>
      </c>
    </row>
    <row r="69" spans="1:15" ht="18.75" customHeight="1">
      <c r="A69" s="30" t="s">
        <v>23</v>
      </c>
      <c r="B69" s="30"/>
      <c r="C69" s="31"/>
      <c r="D69" s="31"/>
      <c r="E69" s="31"/>
      <c r="F69" s="31"/>
      <c r="G69" s="3"/>
      <c r="H69" s="32" t="s">
        <v>0</v>
      </c>
      <c r="I69" s="7">
        <v>0.46875</v>
      </c>
      <c r="J69" s="91"/>
      <c r="K69" s="33"/>
      <c r="L69" s="33"/>
      <c r="M69" s="34"/>
      <c r="N69" s="33"/>
      <c r="O69" s="33"/>
    </row>
    <row r="70" spans="2:17" ht="12.75">
      <c r="B70" s="9" t="s">
        <v>35</v>
      </c>
      <c r="C70" s="9" t="s">
        <v>1</v>
      </c>
      <c r="D70" s="101" t="s">
        <v>2</v>
      </c>
      <c r="E70" s="103" t="s">
        <v>3</v>
      </c>
      <c r="F70" s="103" t="s">
        <v>4</v>
      </c>
      <c r="G70" s="10" t="s">
        <v>5</v>
      </c>
      <c r="H70" s="11" t="s">
        <v>6</v>
      </c>
      <c r="I70" s="12" t="s">
        <v>6</v>
      </c>
      <c r="J70" s="99" t="s">
        <v>24</v>
      </c>
      <c r="K70" s="13" t="s">
        <v>8</v>
      </c>
      <c r="L70" s="14"/>
      <c r="M70" s="15"/>
      <c r="N70" s="13" t="s">
        <v>9</v>
      </c>
      <c r="O70" s="14"/>
      <c r="P70" s="15"/>
      <c r="Q70" s="64" t="s">
        <v>37</v>
      </c>
    </row>
    <row r="71" spans="2:17" ht="12.75">
      <c r="B71" s="16" t="s">
        <v>10</v>
      </c>
      <c r="C71" s="16" t="s">
        <v>10</v>
      </c>
      <c r="D71" s="102"/>
      <c r="E71" s="104"/>
      <c r="F71" s="104"/>
      <c r="G71" s="17" t="s">
        <v>11</v>
      </c>
      <c r="H71" s="17" t="s">
        <v>12</v>
      </c>
      <c r="I71" s="18" t="s">
        <v>12</v>
      </c>
      <c r="J71" s="100"/>
      <c r="K71" s="19" t="s">
        <v>159</v>
      </c>
      <c r="L71" s="19" t="s">
        <v>13</v>
      </c>
      <c r="M71" s="20" t="s">
        <v>14</v>
      </c>
      <c r="N71" s="19" t="s">
        <v>159</v>
      </c>
      <c r="O71" s="19" t="s">
        <v>13</v>
      </c>
      <c r="P71" s="20" t="s">
        <v>14</v>
      </c>
      <c r="Q71" s="65" t="s">
        <v>38</v>
      </c>
    </row>
    <row r="72" spans="2:17" ht="15" customHeight="1">
      <c r="B72" s="61">
        <v>49</v>
      </c>
      <c r="C72" s="69">
        <v>1031</v>
      </c>
      <c r="D72" s="72" t="s">
        <v>149</v>
      </c>
      <c r="E72" s="72" t="s">
        <v>113</v>
      </c>
      <c r="F72" s="75" t="s">
        <v>150</v>
      </c>
      <c r="G72" s="21">
        <v>0.5533333333333333</v>
      </c>
      <c r="H72" s="22">
        <f>IF(G72&gt;I$69,G72-I$69,G72+24-I$69)</f>
        <v>0.08458333333333334</v>
      </c>
      <c r="I72" s="23">
        <f>HOUR(H72)*60*60+MINUTE(H72)*60+SECOND(H72)</f>
        <v>7308</v>
      </c>
      <c r="J72" s="78">
        <v>0.992</v>
      </c>
      <c r="K72" s="23">
        <f>I72*J72</f>
        <v>7249.536</v>
      </c>
      <c r="L72" s="24">
        <f aca="true" t="shared" si="33" ref="L72:M74">RANK(K72,K$72:K$74,1)</f>
        <v>2</v>
      </c>
      <c r="M72" s="24">
        <f t="shared" si="33"/>
        <v>2</v>
      </c>
      <c r="N72" s="23">
        <f>I72*J72</f>
        <v>7249.536</v>
      </c>
      <c r="O72" s="24">
        <f aca="true" t="shared" si="34" ref="O72:P74">RANK(N72,N$72:N$74,1)</f>
        <v>2</v>
      </c>
      <c r="P72" s="24">
        <f t="shared" si="34"/>
        <v>2</v>
      </c>
      <c r="Q72" s="66">
        <f>P72*1</f>
        <v>2</v>
      </c>
    </row>
    <row r="73" spans="2:17" ht="15" customHeight="1">
      <c r="B73" s="61">
        <v>50</v>
      </c>
      <c r="C73" s="81">
        <v>954</v>
      </c>
      <c r="D73" s="69" t="s">
        <v>151</v>
      </c>
      <c r="E73" s="75" t="s">
        <v>152</v>
      </c>
      <c r="F73" s="72" t="s">
        <v>153</v>
      </c>
      <c r="G73" s="21">
        <v>0.5385648148148149</v>
      </c>
      <c r="H73" s="22">
        <f>IF(G73&gt;I$69,G73-I$69,G73+24-I$69)</f>
        <v>0.06981481481481489</v>
      </c>
      <c r="I73" s="23">
        <f>HOUR(H73)*60*60+MINUTE(H73)*60+SECOND(H73)</f>
        <v>6032</v>
      </c>
      <c r="J73" s="78">
        <v>0.966</v>
      </c>
      <c r="K73" s="23">
        <f>I73*J73</f>
        <v>5826.912</v>
      </c>
      <c r="L73" s="24">
        <f t="shared" si="33"/>
        <v>1</v>
      </c>
      <c r="M73" s="24">
        <f t="shared" si="33"/>
        <v>1</v>
      </c>
      <c r="N73" s="23">
        <f>I73*J73</f>
        <v>5826.912</v>
      </c>
      <c r="O73" s="24">
        <f t="shared" si="34"/>
        <v>1</v>
      </c>
      <c r="P73" s="24">
        <f t="shared" si="34"/>
        <v>1</v>
      </c>
      <c r="Q73" s="66">
        <f>P73*1</f>
        <v>1</v>
      </c>
    </row>
    <row r="74" spans="2:17" ht="15" customHeight="1">
      <c r="B74" s="61">
        <v>51</v>
      </c>
      <c r="C74" s="69"/>
      <c r="D74" s="73" t="s">
        <v>154</v>
      </c>
      <c r="E74" s="72" t="s">
        <v>155</v>
      </c>
      <c r="F74" s="75" t="s">
        <v>156</v>
      </c>
      <c r="G74" s="21">
        <v>0.5591087962962963</v>
      </c>
      <c r="H74" s="22">
        <f>IF(G74&gt;I$69,G74-I$69,G74+24-I$69)</f>
        <v>0.09035879629629628</v>
      </c>
      <c r="I74" s="23">
        <f>HOUR(H74)*60*60+MINUTE(H74)*60+SECOND(H74)</f>
        <v>7807</v>
      </c>
      <c r="J74" s="78">
        <v>0.939</v>
      </c>
      <c r="K74" s="23">
        <f>I74*J74</f>
        <v>7330.772999999999</v>
      </c>
      <c r="L74" s="24">
        <f t="shared" si="33"/>
        <v>3</v>
      </c>
      <c r="M74" s="24">
        <f t="shared" si="33"/>
        <v>3</v>
      </c>
      <c r="N74" s="23">
        <f>I74*J74</f>
        <v>7330.772999999999</v>
      </c>
      <c r="O74" s="24">
        <f t="shared" si="34"/>
        <v>3</v>
      </c>
      <c r="P74" s="24">
        <f t="shared" si="34"/>
        <v>3</v>
      </c>
      <c r="Q74" s="66">
        <f>P74*1</f>
        <v>3</v>
      </c>
    </row>
    <row r="75" spans="2:15" ht="15.75">
      <c r="B75" s="35"/>
      <c r="C75" s="36" t="s">
        <v>25</v>
      </c>
      <c r="D75" s="36"/>
      <c r="E75" s="36"/>
      <c r="F75" s="37"/>
      <c r="G75" s="37"/>
      <c r="H75" s="37"/>
      <c r="I75" s="37"/>
      <c r="J75" s="92"/>
      <c r="K75" s="29" t="s">
        <v>30</v>
      </c>
      <c r="L75" s="38"/>
      <c r="M75" s="37"/>
      <c r="N75" s="37"/>
      <c r="O75" s="39"/>
    </row>
    <row r="76" spans="2:15" ht="12.75">
      <c r="B76" s="1"/>
      <c r="C76" s="28" t="s">
        <v>22</v>
      </c>
      <c r="D76" s="26"/>
      <c r="E76" s="26"/>
      <c r="F76" s="35"/>
      <c r="G76" s="35"/>
      <c r="I76" s="3"/>
      <c r="J76" s="93"/>
      <c r="K76" s="59" t="s">
        <v>190</v>
      </c>
      <c r="L76" s="3"/>
      <c r="M76" s="40"/>
      <c r="N76" s="39"/>
      <c r="O76" s="35"/>
    </row>
  </sheetData>
  <sheetProtection/>
  <mergeCells count="20">
    <mergeCell ref="D4:D5"/>
    <mergeCell ref="E4:E5"/>
    <mergeCell ref="F4:F5"/>
    <mergeCell ref="D23:D24"/>
    <mergeCell ref="F23:F24"/>
    <mergeCell ref="E23:E24"/>
    <mergeCell ref="D45:D46"/>
    <mergeCell ref="D70:D71"/>
    <mergeCell ref="E70:E71"/>
    <mergeCell ref="F70:F71"/>
    <mergeCell ref="F45:F46"/>
    <mergeCell ref="D58:D59"/>
    <mergeCell ref="E58:E59"/>
    <mergeCell ref="F58:F59"/>
    <mergeCell ref="E45:E46"/>
    <mergeCell ref="J45:J46"/>
    <mergeCell ref="J23:J24"/>
    <mergeCell ref="J4:J5"/>
    <mergeCell ref="J70:J71"/>
    <mergeCell ref="J58:J59"/>
  </mergeCells>
  <printOptions/>
  <pageMargins left="0.15748031496062992" right="0" top="0.2362204724409449" bottom="0" header="0" footer="0"/>
  <pageSetup horizontalDpi="300" verticalDpi="300" orientation="landscape" paperSize="9" r:id="rId1"/>
  <ignoredErrors>
    <ignoredError sqref="B6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C1">
      <selection activeCell="F6" sqref="F6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8.421875" style="0" customWidth="1"/>
    <col min="4" max="4" width="29.00390625" style="0" customWidth="1"/>
    <col min="5" max="5" width="15.140625" style="0" customWidth="1"/>
    <col min="6" max="6" width="40.28125" style="0" customWidth="1"/>
    <col min="7" max="10" width="7.7109375" style="0" customWidth="1"/>
    <col min="11" max="11" width="4.8515625" style="0" customWidth="1"/>
  </cols>
  <sheetData>
    <row r="1" spans="3:11" ht="15.75">
      <c r="C1" s="41"/>
      <c r="D1" s="42"/>
      <c r="E1" s="42"/>
      <c r="F1" s="2" t="s">
        <v>160</v>
      </c>
      <c r="G1" s="42"/>
      <c r="H1" s="42"/>
      <c r="I1" s="42"/>
      <c r="J1" s="43"/>
      <c r="K1" s="44"/>
    </row>
    <row r="2" spans="3:11" ht="15.75">
      <c r="C2" s="41"/>
      <c r="D2" s="42"/>
      <c r="E2" s="42"/>
      <c r="F2" s="45" t="s">
        <v>193</v>
      </c>
      <c r="G2" s="42"/>
      <c r="H2" s="42"/>
      <c r="I2" s="42"/>
      <c r="J2" s="43"/>
      <c r="K2" s="44"/>
    </row>
    <row r="3" spans="1:11" ht="15" customHeight="1">
      <c r="A3" s="4" t="s">
        <v>39</v>
      </c>
      <c r="C3" s="5"/>
      <c r="D3" s="5"/>
      <c r="E3" s="5"/>
      <c r="F3" s="5"/>
      <c r="G3" s="47"/>
      <c r="H3" s="47"/>
      <c r="I3" s="47"/>
      <c r="J3" s="48"/>
      <c r="K3" s="27"/>
    </row>
    <row r="4" spans="2:11" ht="12.75">
      <c r="B4" s="9" t="s">
        <v>35</v>
      </c>
      <c r="C4" s="9" t="s">
        <v>1</v>
      </c>
      <c r="D4" s="101" t="s">
        <v>2</v>
      </c>
      <c r="E4" s="103" t="s">
        <v>3</v>
      </c>
      <c r="F4" s="103" t="s">
        <v>4</v>
      </c>
      <c r="G4" s="105" t="s">
        <v>26</v>
      </c>
      <c r="H4" s="105" t="s">
        <v>27</v>
      </c>
      <c r="I4" s="105" t="s">
        <v>28</v>
      </c>
      <c r="J4" s="107" t="s">
        <v>29</v>
      </c>
      <c r="K4" s="109" t="s">
        <v>13</v>
      </c>
    </row>
    <row r="5" spans="2:11" ht="12.75">
      <c r="B5" s="16" t="s">
        <v>10</v>
      </c>
      <c r="C5" s="16" t="s">
        <v>10</v>
      </c>
      <c r="D5" s="102"/>
      <c r="E5" s="104"/>
      <c r="F5" s="104"/>
      <c r="G5" s="106"/>
      <c r="H5" s="106"/>
      <c r="I5" s="106"/>
      <c r="J5" s="108"/>
      <c r="K5" s="110"/>
    </row>
    <row r="6" spans="2:11" ht="15" customHeight="1">
      <c r="B6" s="94" t="s">
        <v>180</v>
      </c>
      <c r="C6" s="67">
        <v>364</v>
      </c>
      <c r="D6" s="68" t="s">
        <v>59</v>
      </c>
      <c r="E6" s="67" t="s">
        <v>18</v>
      </c>
      <c r="F6" s="69" t="s">
        <v>164</v>
      </c>
      <c r="G6" s="49">
        <v>1</v>
      </c>
      <c r="H6" s="49">
        <v>4</v>
      </c>
      <c r="I6" s="49">
        <v>1</v>
      </c>
      <c r="J6" s="50">
        <f aca="true" t="shared" si="0" ref="J6:J21">SUM(G6:I6)</f>
        <v>6</v>
      </c>
      <c r="K6" s="51">
        <f aca="true" t="shared" si="1" ref="K6:K21">RANK(J6,J$6:J$21,1)</f>
        <v>1</v>
      </c>
    </row>
    <row r="7" spans="2:11" ht="15" customHeight="1">
      <c r="B7" s="94" t="s">
        <v>177</v>
      </c>
      <c r="C7" s="69">
        <v>480</v>
      </c>
      <c r="D7" s="69" t="s">
        <v>33</v>
      </c>
      <c r="E7" s="67" t="s">
        <v>15</v>
      </c>
      <c r="F7" s="74" t="s">
        <v>54</v>
      </c>
      <c r="G7" s="49">
        <v>2</v>
      </c>
      <c r="H7" s="49">
        <v>1</v>
      </c>
      <c r="I7" s="49">
        <v>5</v>
      </c>
      <c r="J7" s="50">
        <f t="shared" si="0"/>
        <v>8</v>
      </c>
      <c r="K7" s="51">
        <f t="shared" si="1"/>
        <v>2</v>
      </c>
    </row>
    <row r="8" spans="2:11" ht="15" customHeight="1">
      <c r="B8" s="94" t="s">
        <v>178</v>
      </c>
      <c r="C8" s="67">
        <v>1245</v>
      </c>
      <c r="D8" s="69" t="s">
        <v>55</v>
      </c>
      <c r="E8" s="70" t="s">
        <v>56</v>
      </c>
      <c r="F8" s="71" t="s">
        <v>57</v>
      </c>
      <c r="G8" s="49">
        <v>6</v>
      </c>
      <c r="H8" s="49">
        <v>2</v>
      </c>
      <c r="I8" s="49">
        <v>2</v>
      </c>
      <c r="J8" s="50">
        <f t="shared" si="0"/>
        <v>10</v>
      </c>
      <c r="K8" s="51">
        <f t="shared" si="1"/>
        <v>3</v>
      </c>
    </row>
    <row r="9" spans="2:11" ht="15" customHeight="1">
      <c r="B9" s="94" t="s">
        <v>176</v>
      </c>
      <c r="C9" s="67">
        <v>532</v>
      </c>
      <c r="D9" s="68" t="s">
        <v>52</v>
      </c>
      <c r="E9" s="69" t="s">
        <v>15</v>
      </c>
      <c r="F9" s="69" t="s">
        <v>53</v>
      </c>
      <c r="G9" s="49">
        <v>3</v>
      </c>
      <c r="H9" s="49">
        <v>5</v>
      </c>
      <c r="I9" s="63">
        <v>7.5</v>
      </c>
      <c r="J9" s="98">
        <f t="shared" si="0"/>
        <v>15.5</v>
      </c>
      <c r="K9" s="51">
        <f t="shared" si="1"/>
        <v>4</v>
      </c>
    </row>
    <row r="10" spans="2:11" ht="15" customHeight="1">
      <c r="B10" s="94" t="s">
        <v>186</v>
      </c>
      <c r="C10" s="67">
        <v>518</v>
      </c>
      <c r="D10" s="69" t="s">
        <v>74</v>
      </c>
      <c r="E10" s="70" t="s">
        <v>64</v>
      </c>
      <c r="F10" s="72" t="s">
        <v>167</v>
      </c>
      <c r="G10" s="49">
        <v>7</v>
      </c>
      <c r="H10" s="49">
        <v>6</v>
      </c>
      <c r="I10" s="49">
        <v>4</v>
      </c>
      <c r="J10" s="50">
        <f t="shared" si="0"/>
        <v>17</v>
      </c>
      <c r="K10" s="51">
        <f t="shared" si="1"/>
        <v>5</v>
      </c>
    </row>
    <row r="11" spans="2:11" ht="15" customHeight="1">
      <c r="B11" s="94" t="s">
        <v>172</v>
      </c>
      <c r="C11" s="67" t="s">
        <v>31</v>
      </c>
      <c r="D11" s="69" t="s">
        <v>32</v>
      </c>
      <c r="E11" s="72" t="s">
        <v>15</v>
      </c>
      <c r="F11" s="75" t="s">
        <v>163</v>
      </c>
      <c r="G11" s="49">
        <v>4</v>
      </c>
      <c r="H11" s="49">
        <v>7</v>
      </c>
      <c r="I11" s="63">
        <v>7.5</v>
      </c>
      <c r="J11" s="98">
        <f t="shared" si="0"/>
        <v>18.5</v>
      </c>
      <c r="K11" s="51">
        <f t="shared" si="1"/>
        <v>6</v>
      </c>
    </row>
    <row r="12" spans="2:11" ht="15" customHeight="1">
      <c r="B12" s="94" t="s">
        <v>181</v>
      </c>
      <c r="C12" s="67">
        <v>441</v>
      </c>
      <c r="D12" s="69" t="s">
        <v>60</v>
      </c>
      <c r="E12" s="73" t="s">
        <v>61</v>
      </c>
      <c r="F12" s="69" t="s">
        <v>62</v>
      </c>
      <c r="G12" s="49">
        <v>11</v>
      </c>
      <c r="H12" s="49">
        <v>8</v>
      </c>
      <c r="I12" s="49">
        <v>3</v>
      </c>
      <c r="J12" s="50">
        <f t="shared" si="0"/>
        <v>22</v>
      </c>
      <c r="K12" s="51">
        <f t="shared" si="1"/>
        <v>7</v>
      </c>
    </row>
    <row r="13" spans="2:11" ht="15" customHeight="1">
      <c r="B13" s="94" t="s">
        <v>179</v>
      </c>
      <c r="C13" s="67">
        <v>1807</v>
      </c>
      <c r="D13" s="68" t="s">
        <v>16</v>
      </c>
      <c r="E13" s="72" t="s">
        <v>17</v>
      </c>
      <c r="F13" s="70" t="s">
        <v>58</v>
      </c>
      <c r="G13" s="49">
        <v>12</v>
      </c>
      <c r="H13" s="49">
        <v>3</v>
      </c>
      <c r="I13" s="49">
        <v>9</v>
      </c>
      <c r="J13" s="50">
        <f t="shared" si="0"/>
        <v>24</v>
      </c>
      <c r="K13" s="51">
        <f t="shared" si="1"/>
        <v>8</v>
      </c>
    </row>
    <row r="14" spans="2:11" ht="15" customHeight="1">
      <c r="B14" s="94" t="s">
        <v>174</v>
      </c>
      <c r="C14" s="67">
        <v>7400</v>
      </c>
      <c r="D14" s="69" t="s">
        <v>48</v>
      </c>
      <c r="E14" s="67" t="s">
        <v>15</v>
      </c>
      <c r="F14" s="69" t="s">
        <v>49</v>
      </c>
      <c r="G14" s="49">
        <v>5</v>
      </c>
      <c r="H14" s="49">
        <v>14</v>
      </c>
      <c r="I14" s="49">
        <v>6</v>
      </c>
      <c r="J14" s="50">
        <f t="shared" si="0"/>
        <v>25</v>
      </c>
      <c r="K14" s="51">
        <f t="shared" si="1"/>
        <v>9</v>
      </c>
    </row>
    <row r="15" spans="2:11" ht="15" customHeight="1">
      <c r="B15" s="94" t="s">
        <v>183</v>
      </c>
      <c r="C15" s="67">
        <v>1358</v>
      </c>
      <c r="D15" s="69" t="s">
        <v>66</v>
      </c>
      <c r="E15" s="67" t="s">
        <v>67</v>
      </c>
      <c r="F15" s="74" t="s">
        <v>68</v>
      </c>
      <c r="G15" s="49">
        <v>8</v>
      </c>
      <c r="H15" s="49">
        <v>9</v>
      </c>
      <c r="I15" s="49">
        <v>10</v>
      </c>
      <c r="J15" s="50">
        <f t="shared" si="0"/>
        <v>27</v>
      </c>
      <c r="K15" s="51">
        <f t="shared" si="1"/>
        <v>10</v>
      </c>
    </row>
    <row r="16" spans="2:11" ht="15" customHeight="1">
      <c r="B16" s="94" t="s">
        <v>175</v>
      </c>
      <c r="C16" s="67">
        <v>77777</v>
      </c>
      <c r="D16" s="69" t="s">
        <v>50</v>
      </c>
      <c r="E16" s="70" t="s">
        <v>15</v>
      </c>
      <c r="F16" s="71" t="s">
        <v>51</v>
      </c>
      <c r="G16" s="49">
        <v>13</v>
      </c>
      <c r="H16" s="49">
        <v>10</v>
      </c>
      <c r="I16" s="49">
        <v>11</v>
      </c>
      <c r="J16" s="50">
        <f t="shared" si="0"/>
        <v>34</v>
      </c>
      <c r="K16" s="51">
        <f t="shared" si="1"/>
        <v>11</v>
      </c>
    </row>
    <row r="17" spans="2:11" ht="15" customHeight="1">
      <c r="B17" s="94" t="s">
        <v>173</v>
      </c>
      <c r="C17" s="67">
        <v>2040</v>
      </c>
      <c r="D17" s="69" t="s">
        <v>46</v>
      </c>
      <c r="E17" s="70" t="s">
        <v>44</v>
      </c>
      <c r="F17" s="71" t="s">
        <v>47</v>
      </c>
      <c r="G17" s="49">
        <v>14</v>
      </c>
      <c r="H17" s="49">
        <v>12</v>
      </c>
      <c r="I17" s="49">
        <v>12</v>
      </c>
      <c r="J17" s="50">
        <f t="shared" si="0"/>
        <v>38</v>
      </c>
      <c r="K17" s="51">
        <f t="shared" si="1"/>
        <v>12</v>
      </c>
    </row>
    <row r="18" spans="2:11" ht="15" customHeight="1">
      <c r="B18" s="94" t="s">
        <v>185</v>
      </c>
      <c r="C18" s="67">
        <v>332</v>
      </c>
      <c r="D18" s="69" t="s">
        <v>71</v>
      </c>
      <c r="E18" s="70" t="s">
        <v>72</v>
      </c>
      <c r="F18" s="72" t="s">
        <v>73</v>
      </c>
      <c r="G18" s="49">
        <v>17</v>
      </c>
      <c r="H18" s="49">
        <v>11</v>
      </c>
      <c r="I18" s="49">
        <v>13</v>
      </c>
      <c r="J18" s="50">
        <f t="shared" si="0"/>
        <v>41</v>
      </c>
      <c r="K18" s="51">
        <f t="shared" si="1"/>
        <v>13</v>
      </c>
    </row>
    <row r="19" spans="2:11" ht="15" customHeight="1">
      <c r="B19" s="94" t="s">
        <v>171</v>
      </c>
      <c r="C19" s="67">
        <v>2072</v>
      </c>
      <c r="D19" s="69" t="s">
        <v>43</v>
      </c>
      <c r="E19" s="69" t="s">
        <v>44</v>
      </c>
      <c r="F19" s="69" t="s">
        <v>45</v>
      </c>
      <c r="G19" s="49">
        <v>9</v>
      </c>
      <c r="H19" s="49">
        <v>17</v>
      </c>
      <c r="I19" s="49">
        <v>17</v>
      </c>
      <c r="J19" s="50">
        <f t="shared" si="0"/>
        <v>43</v>
      </c>
      <c r="K19" s="51">
        <f t="shared" si="1"/>
        <v>14</v>
      </c>
    </row>
    <row r="20" spans="2:11" ht="15" customHeight="1">
      <c r="B20" s="94" t="s">
        <v>184</v>
      </c>
      <c r="C20" s="69">
        <v>907</v>
      </c>
      <c r="D20" s="69" t="s">
        <v>69</v>
      </c>
      <c r="E20" s="69" t="s">
        <v>19</v>
      </c>
      <c r="F20" s="69" t="s">
        <v>70</v>
      </c>
      <c r="G20" s="49">
        <v>10</v>
      </c>
      <c r="H20" s="49">
        <v>17</v>
      </c>
      <c r="I20" s="49">
        <v>17</v>
      </c>
      <c r="J20" s="50">
        <f t="shared" si="0"/>
        <v>44</v>
      </c>
      <c r="K20" s="51">
        <f t="shared" si="1"/>
        <v>15</v>
      </c>
    </row>
    <row r="21" spans="2:11" ht="15" customHeight="1">
      <c r="B21" s="94" t="s">
        <v>182</v>
      </c>
      <c r="C21" s="69">
        <v>300</v>
      </c>
      <c r="D21" s="73" t="s">
        <v>63</v>
      </c>
      <c r="E21" s="69" t="s">
        <v>64</v>
      </c>
      <c r="F21" s="73" t="s">
        <v>65</v>
      </c>
      <c r="G21" s="49">
        <v>15</v>
      </c>
      <c r="H21" s="49">
        <v>17</v>
      </c>
      <c r="I21" s="49">
        <v>17</v>
      </c>
      <c r="J21" s="50">
        <f t="shared" si="0"/>
        <v>49</v>
      </c>
      <c r="K21" s="51">
        <f t="shared" si="1"/>
        <v>16</v>
      </c>
    </row>
    <row r="22" spans="1:11" ht="18" customHeight="1">
      <c r="A22" s="4" t="s">
        <v>40</v>
      </c>
      <c r="C22" s="5"/>
      <c r="D22" s="5"/>
      <c r="E22" s="5"/>
      <c r="F22" s="5"/>
      <c r="G22" s="47"/>
      <c r="H22" s="47"/>
      <c r="I22" s="47"/>
      <c r="J22" s="48"/>
      <c r="K22" s="27"/>
    </row>
    <row r="23" spans="2:11" ht="12.75">
      <c r="B23" s="9" t="s">
        <v>35</v>
      </c>
      <c r="C23" s="9" t="s">
        <v>1</v>
      </c>
      <c r="D23" s="101" t="s">
        <v>2</v>
      </c>
      <c r="E23" s="103" t="s">
        <v>3</v>
      </c>
      <c r="F23" s="103" t="s">
        <v>4</v>
      </c>
      <c r="G23" s="105" t="s">
        <v>26</v>
      </c>
      <c r="H23" s="105" t="s">
        <v>27</v>
      </c>
      <c r="I23" s="105" t="s">
        <v>28</v>
      </c>
      <c r="J23" s="107" t="s">
        <v>29</v>
      </c>
      <c r="K23" s="109" t="s">
        <v>13</v>
      </c>
    </row>
    <row r="24" spans="2:11" ht="12.75">
      <c r="B24" s="16" t="s">
        <v>10</v>
      </c>
      <c r="C24" s="16" t="s">
        <v>10</v>
      </c>
      <c r="D24" s="102"/>
      <c r="E24" s="104"/>
      <c r="F24" s="104"/>
      <c r="G24" s="106"/>
      <c r="H24" s="106"/>
      <c r="I24" s="106"/>
      <c r="J24" s="108"/>
      <c r="K24" s="110"/>
    </row>
    <row r="25" spans="2:11" ht="15" customHeight="1">
      <c r="B25" s="61">
        <v>22</v>
      </c>
      <c r="C25" s="69">
        <v>1582</v>
      </c>
      <c r="D25" s="73" t="s">
        <v>86</v>
      </c>
      <c r="E25" s="69" t="s">
        <v>20</v>
      </c>
      <c r="F25" s="75" t="s">
        <v>87</v>
      </c>
      <c r="G25" s="49">
        <v>1</v>
      </c>
      <c r="H25" s="49">
        <v>2</v>
      </c>
      <c r="I25" s="49">
        <v>4</v>
      </c>
      <c r="J25" s="50">
        <f aca="true" t="shared" si="2" ref="J25:J37">SUM(G25:I25)</f>
        <v>7</v>
      </c>
      <c r="K25" s="51">
        <f>RANK(J25,J$25:J$37,1)</f>
        <v>1</v>
      </c>
    </row>
    <row r="26" spans="2:11" ht="15" customHeight="1">
      <c r="B26" s="61">
        <v>27</v>
      </c>
      <c r="C26" s="70">
        <v>965</v>
      </c>
      <c r="D26" s="83" t="s">
        <v>96</v>
      </c>
      <c r="E26" s="70" t="s">
        <v>94</v>
      </c>
      <c r="F26" s="82" t="s">
        <v>97</v>
      </c>
      <c r="G26" s="49">
        <v>6</v>
      </c>
      <c r="H26" s="49">
        <v>1</v>
      </c>
      <c r="I26" s="49">
        <v>1</v>
      </c>
      <c r="J26" s="50">
        <f t="shared" si="2"/>
        <v>8</v>
      </c>
      <c r="K26" s="51">
        <f>RANK(J26,J$25:J$37,1)</f>
        <v>2</v>
      </c>
    </row>
    <row r="27" spans="2:11" ht="15" customHeight="1">
      <c r="B27" s="61">
        <v>28</v>
      </c>
      <c r="C27" s="69">
        <v>2071</v>
      </c>
      <c r="D27" s="73" t="s">
        <v>98</v>
      </c>
      <c r="E27" s="69" t="s">
        <v>34</v>
      </c>
      <c r="F27" s="75" t="s">
        <v>99</v>
      </c>
      <c r="G27" s="49">
        <v>5</v>
      </c>
      <c r="H27" s="49">
        <v>3</v>
      </c>
      <c r="I27" s="49">
        <v>2</v>
      </c>
      <c r="J27" s="50">
        <f t="shared" si="2"/>
        <v>10</v>
      </c>
      <c r="K27" s="51">
        <f>RANK(J27,J$25:J$37,1)</f>
        <v>3</v>
      </c>
    </row>
    <row r="28" spans="2:11" ht="15" customHeight="1">
      <c r="B28" s="61">
        <v>23</v>
      </c>
      <c r="C28" s="67">
        <v>105</v>
      </c>
      <c r="D28" s="83" t="s">
        <v>88</v>
      </c>
      <c r="E28" s="67" t="s">
        <v>20</v>
      </c>
      <c r="F28" s="82" t="s">
        <v>89</v>
      </c>
      <c r="G28" s="49">
        <v>7</v>
      </c>
      <c r="H28" s="49">
        <v>4</v>
      </c>
      <c r="I28" s="49">
        <v>3</v>
      </c>
      <c r="J28" s="50">
        <f t="shared" si="2"/>
        <v>14</v>
      </c>
      <c r="K28" s="51">
        <f>RANK(J28,J$25:J$37,1)</f>
        <v>4</v>
      </c>
    </row>
    <row r="29" spans="2:11" ht="15" customHeight="1">
      <c r="B29" s="61">
        <v>26</v>
      </c>
      <c r="C29" s="67">
        <v>818</v>
      </c>
      <c r="D29" s="83" t="s">
        <v>165</v>
      </c>
      <c r="E29" s="67" t="s">
        <v>34</v>
      </c>
      <c r="F29" s="82" t="s">
        <v>166</v>
      </c>
      <c r="G29" s="49">
        <v>2</v>
      </c>
      <c r="H29" s="49">
        <v>5</v>
      </c>
      <c r="I29" s="49">
        <v>10</v>
      </c>
      <c r="J29" s="50">
        <f t="shared" si="2"/>
        <v>17</v>
      </c>
      <c r="K29" s="51">
        <f>RANK(J29,J$25:J$37,1)</f>
        <v>5</v>
      </c>
    </row>
    <row r="30" spans="2:11" ht="15" customHeight="1">
      <c r="B30" s="61">
        <v>25</v>
      </c>
      <c r="C30" s="67">
        <v>1997</v>
      </c>
      <c r="D30" s="69" t="s">
        <v>93</v>
      </c>
      <c r="E30" s="72" t="s">
        <v>94</v>
      </c>
      <c r="F30" s="72" t="s">
        <v>95</v>
      </c>
      <c r="G30" s="49">
        <v>3</v>
      </c>
      <c r="H30" s="49">
        <v>9</v>
      </c>
      <c r="I30" s="49">
        <v>5</v>
      </c>
      <c r="J30" s="50">
        <f t="shared" si="2"/>
        <v>17</v>
      </c>
      <c r="K30" s="51">
        <v>6</v>
      </c>
    </row>
    <row r="31" spans="2:11" ht="15" customHeight="1">
      <c r="B31" s="61">
        <v>17</v>
      </c>
      <c r="C31" s="67">
        <v>3030</v>
      </c>
      <c r="D31" s="69" t="s">
        <v>75</v>
      </c>
      <c r="E31" s="72" t="s">
        <v>72</v>
      </c>
      <c r="F31" s="72" t="s">
        <v>76</v>
      </c>
      <c r="G31" s="49">
        <v>8</v>
      </c>
      <c r="H31" s="49">
        <v>7</v>
      </c>
      <c r="I31" s="49">
        <v>6</v>
      </c>
      <c r="J31" s="50">
        <f t="shared" si="2"/>
        <v>21</v>
      </c>
      <c r="K31" s="51">
        <f aca="true" t="shared" si="3" ref="K31:K37">RANK(J31,J$25:J$37,1)</f>
        <v>7</v>
      </c>
    </row>
    <row r="32" spans="2:11" ht="15" customHeight="1">
      <c r="B32" s="61">
        <v>21</v>
      </c>
      <c r="C32" s="67">
        <v>508</v>
      </c>
      <c r="D32" s="69" t="s">
        <v>84</v>
      </c>
      <c r="E32" s="69" t="s">
        <v>20</v>
      </c>
      <c r="F32" s="72" t="s">
        <v>85</v>
      </c>
      <c r="G32" s="49">
        <v>9</v>
      </c>
      <c r="H32" s="49">
        <v>8</v>
      </c>
      <c r="I32" s="49">
        <v>7</v>
      </c>
      <c r="J32" s="50">
        <f t="shared" si="2"/>
        <v>24</v>
      </c>
      <c r="K32" s="51">
        <f t="shared" si="3"/>
        <v>8</v>
      </c>
    </row>
    <row r="33" spans="2:11" ht="15" customHeight="1">
      <c r="B33" s="61">
        <v>24</v>
      </c>
      <c r="C33" s="72">
        <v>355</v>
      </c>
      <c r="D33" s="73" t="s">
        <v>90</v>
      </c>
      <c r="E33" s="72" t="s">
        <v>91</v>
      </c>
      <c r="F33" s="75" t="s">
        <v>92</v>
      </c>
      <c r="G33" s="49">
        <v>11</v>
      </c>
      <c r="H33" s="49">
        <v>6</v>
      </c>
      <c r="I33" s="49">
        <v>8</v>
      </c>
      <c r="J33" s="50">
        <f t="shared" si="2"/>
        <v>25</v>
      </c>
      <c r="K33" s="51">
        <f t="shared" si="3"/>
        <v>9</v>
      </c>
    </row>
    <row r="34" spans="2:11" ht="15" customHeight="1">
      <c r="B34" s="61">
        <v>29</v>
      </c>
      <c r="C34" s="72" t="s">
        <v>100</v>
      </c>
      <c r="D34" s="72" t="s">
        <v>101</v>
      </c>
      <c r="E34" s="72" t="s">
        <v>34</v>
      </c>
      <c r="F34" s="72" t="s">
        <v>102</v>
      </c>
      <c r="G34" s="49">
        <v>10</v>
      </c>
      <c r="H34" s="49">
        <v>10</v>
      </c>
      <c r="I34" s="49">
        <v>9</v>
      </c>
      <c r="J34" s="50">
        <f t="shared" si="2"/>
        <v>29</v>
      </c>
      <c r="K34" s="51">
        <f t="shared" si="3"/>
        <v>10</v>
      </c>
    </row>
    <row r="35" spans="2:11" ht="15" customHeight="1">
      <c r="B35" s="61">
        <v>20</v>
      </c>
      <c r="C35" s="72">
        <v>471</v>
      </c>
      <c r="D35" s="69" t="s">
        <v>82</v>
      </c>
      <c r="E35" s="72" t="s">
        <v>20</v>
      </c>
      <c r="F35" s="72" t="s">
        <v>83</v>
      </c>
      <c r="G35" s="49">
        <v>4</v>
      </c>
      <c r="H35" s="49">
        <v>14</v>
      </c>
      <c r="I35" s="49">
        <v>14</v>
      </c>
      <c r="J35" s="50">
        <f t="shared" si="2"/>
        <v>32</v>
      </c>
      <c r="K35" s="51">
        <f t="shared" si="3"/>
        <v>11</v>
      </c>
    </row>
    <row r="36" spans="2:11" ht="15" customHeight="1">
      <c r="B36" s="61">
        <v>18</v>
      </c>
      <c r="C36" s="69">
        <v>531</v>
      </c>
      <c r="D36" s="69" t="s">
        <v>77</v>
      </c>
      <c r="E36" s="72" t="s">
        <v>72</v>
      </c>
      <c r="F36" s="72" t="s">
        <v>78</v>
      </c>
      <c r="G36" s="49">
        <v>13</v>
      </c>
      <c r="H36" s="49">
        <v>12</v>
      </c>
      <c r="I36" s="49">
        <v>11</v>
      </c>
      <c r="J36" s="50">
        <f t="shared" si="2"/>
        <v>36</v>
      </c>
      <c r="K36" s="51">
        <f t="shared" si="3"/>
        <v>12</v>
      </c>
    </row>
    <row r="37" spans="2:11" ht="15" customHeight="1">
      <c r="B37" s="61">
        <v>19</v>
      </c>
      <c r="C37" s="72">
        <v>2020</v>
      </c>
      <c r="D37" s="69" t="s">
        <v>79</v>
      </c>
      <c r="E37" s="72" t="s">
        <v>80</v>
      </c>
      <c r="F37" s="72" t="s">
        <v>81</v>
      </c>
      <c r="G37" s="49">
        <v>12</v>
      </c>
      <c r="H37" s="49">
        <v>14</v>
      </c>
      <c r="I37" s="49">
        <v>14</v>
      </c>
      <c r="J37" s="50">
        <f t="shared" si="2"/>
        <v>40</v>
      </c>
      <c r="K37" s="51">
        <f t="shared" si="3"/>
        <v>13</v>
      </c>
    </row>
    <row r="38" spans="2:11" ht="12.75">
      <c r="B38" s="95"/>
      <c r="C38" s="80"/>
      <c r="D38" s="80"/>
      <c r="E38" s="80"/>
      <c r="F38" s="80"/>
      <c r="G38" s="53"/>
      <c r="H38" s="29" t="s">
        <v>30</v>
      </c>
      <c r="I38" s="53"/>
      <c r="J38" s="96"/>
      <c r="K38" s="97"/>
    </row>
    <row r="39" spans="2:11" ht="12.75">
      <c r="B39" s="95"/>
      <c r="C39" s="80"/>
      <c r="D39" s="28" t="s">
        <v>22</v>
      </c>
      <c r="E39" s="80"/>
      <c r="F39" s="80"/>
      <c r="G39" s="53"/>
      <c r="H39" s="59" t="s">
        <v>191</v>
      </c>
      <c r="I39" s="53"/>
      <c r="J39" s="96"/>
      <c r="K39" s="97"/>
    </row>
    <row r="40" spans="2:11" ht="12.75">
      <c r="B40" s="95"/>
      <c r="C40" s="80"/>
      <c r="D40" s="80"/>
      <c r="E40" s="80"/>
      <c r="F40" s="80"/>
      <c r="G40" s="53"/>
      <c r="H40" s="53"/>
      <c r="I40" s="53"/>
      <c r="J40" s="96"/>
      <c r="K40" s="97"/>
    </row>
    <row r="41" spans="2:11" ht="12.75">
      <c r="B41" s="95"/>
      <c r="C41" s="80"/>
      <c r="D41" s="80"/>
      <c r="E41" s="80"/>
      <c r="F41" s="80"/>
      <c r="G41" s="53"/>
      <c r="H41" s="53"/>
      <c r="I41" s="53"/>
      <c r="J41" s="96"/>
      <c r="K41" s="97"/>
    </row>
    <row r="42" spans="3:11" ht="15.75">
      <c r="C42" s="41"/>
      <c r="D42" s="42"/>
      <c r="E42" s="42"/>
      <c r="F42" s="2" t="s">
        <v>160</v>
      </c>
      <c r="G42" s="42"/>
      <c r="H42" s="42"/>
      <c r="I42" s="42"/>
      <c r="J42" s="43"/>
      <c r="K42" s="44"/>
    </row>
    <row r="43" spans="3:11" ht="15.75">
      <c r="C43" s="41"/>
      <c r="D43" s="42"/>
      <c r="E43" s="42"/>
      <c r="F43" s="45" t="s">
        <v>193</v>
      </c>
      <c r="G43" s="42"/>
      <c r="H43" s="42"/>
      <c r="I43" s="42"/>
      <c r="J43" s="43"/>
      <c r="K43" s="44"/>
    </row>
    <row r="44" spans="2:11" ht="12.75">
      <c r="B44" s="95"/>
      <c r="C44" s="80"/>
      <c r="D44" s="80"/>
      <c r="E44" s="80"/>
      <c r="F44" s="80"/>
      <c r="G44" s="53"/>
      <c r="H44" s="53"/>
      <c r="I44" s="53"/>
      <c r="J44" s="96"/>
      <c r="K44" s="97"/>
    </row>
    <row r="45" spans="1:11" ht="14.25">
      <c r="A45" s="4" t="s">
        <v>41</v>
      </c>
      <c r="C45" s="1"/>
      <c r="D45" s="1"/>
      <c r="E45" s="1"/>
      <c r="F45" s="25"/>
      <c r="G45" s="52"/>
      <c r="H45" s="52"/>
      <c r="I45" s="52"/>
      <c r="J45" s="53"/>
      <c r="K45" s="27"/>
    </row>
    <row r="46" spans="2:11" ht="12.75">
      <c r="B46" s="9" t="s">
        <v>35</v>
      </c>
      <c r="C46" s="9" t="s">
        <v>1</v>
      </c>
      <c r="D46" s="101" t="s">
        <v>2</v>
      </c>
      <c r="E46" s="103" t="s">
        <v>3</v>
      </c>
      <c r="F46" s="103" t="s">
        <v>4</v>
      </c>
      <c r="G46" s="105" t="s">
        <v>26</v>
      </c>
      <c r="H46" s="105" t="s">
        <v>27</v>
      </c>
      <c r="I46" s="105" t="s">
        <v>28</v>
      </c>
      <c r="J46" s="107" t="s">
        <v>29</v>
      </c>
      <c r="K46" s="109" t="s">
        <v>13</v>
      </c>
    </row>
    <row r="47" spans="2:11" ht="12.75">
      <c r="B47" s="16" t="s">
        <v>10</v>
      </c>
      <c r="C47" s="16" t="s">
        <v>10</v>
      </c>
      <c r="D47" s="102"/>
      <c r="E47" s="104"/>
      <c r="F47" s="104"/>
      <c r="G47" s="106"/>
      <c r="H47" s="106"/>
      <c r="I47" s="106"/>
      <c r="J47" s="108"/>
      <c r="K47" s="110"/>
    </row>
    <row r="48" spans="2:11" ht="15" customHeight="1">
      <c r="B48" s="61">
        <v>32</v>
      </c>
      <c r="C48" s="70">
        <v>1987</v>
      </c>
      <c r="D48" s="81" t="s">
        <v>108</v>
      </c>
      <c r="E48" s="70" t="s">
        <v>21</v>
      </c>
      <c r="F48" s="73" t="s">
        <v>109</v>
      </c>
      <c r="G48" s="49">
        <v>1</v>
      </c>
      <c r="H48" s="24">
        <v>3</v>
      </c>
      <c r="I48" s="49">
        <v>1</v>
      </c>
      <c r="J48" s="50">
        <f aca="true" t="shared" si="4" ref="J48:J57">SUM(G48:I48)</f>
        <v>5</v>
      </c>
      <c r="K48" s="51">
        <f>RANK(J48,J$48:J$57,1)</f>
        <v>1</v>
      </c>
    </row>
    <row r="49" spans="2:11" ht="15" customHeight="1">
      <c r="B49" s="61">
        <v>33</v>
      </c>
      <c r="C49" s="70">
        <v>3470</v>
      </c>
      <c r="D49" s="81" t="s">
        <v>110</v>
      </c>
      <c r="E49" s="70" t="s">
        <v>21</v>
      </c>
      <c r="F49" s="75" t="s">
        <v>111</v>
      </c>
      <c r="G49" s="49">
        <v>2</v>
      </c>
      <c r="H49" s="24">
        <v>4</v>
      </c>
      <c r="I49" s="49">
        <v>3</v>
      </c>
      <c r="J49" s="50">
        <f t="shared" si="4"/>
        <v>9</v>
      </c>
      <c r="K49" s="51">
        <f>RANK(J49,J$48:J$57,1)</f>
        <v>2</v>
      </c>
    </row>
    <row r="50" spans="2:11" ht="15" customHeight="1">
      <c r="B50" s="61">
        <v>38</v>
      </c>
      <c r="C50" s="72">
        <v>582</v>
      </c>
      <c r="D50" s="69" t="s">
        <v>120</v>
      </c>
      <c r="E50" s="72" t="s">
        <v>121</v>
      </c>
      <c r="F50" s="72" t="s">
        <v>122</v>
      </c>
      <c r="G50" s="49">
        <v>4</v>
      </c>
      <c r="H50" s="24">
        <v>2</v>
      </c>
      <c r="I50" s="49">
        <v>4</v>
      </c>
      <c r="J50" s="50">
        <f t="shared" si="4"/>
        <v>10</v>
      </c>
      <c r="K50" s="51">
        <f>RANK(J50,J$48:J$57,1)</f>
        <v>3</v>
      </c>
    </row>
    <row r="51" spans="2:11" ht="15" customHeight="1">
      <c r="B51" s="61">
        <v>31</v>
      </c>
      <c r="C51" s="70">
        <v>9939</v>
      </c>
      <c r="D51" s="69" t="s">
        <v>106</v>
      </c>
      <c r="E51" s="72" t="s">
        <v>21</v>
      </c>
      <c r="F51" s="69" t="s">
        <v>107</v>
      </c>
      <c r="G51" s="49">
        <v>6</v>
      </c>
      <c r="H51" s="24">
        <v>5</v>
      </c>
      <c r="I51" s="49">
        <v>2</v>
      </c>
      <c r="J51" s="50">
        <f t="shared" si="4"/>
        <v>13</v>
      </c>
      <c r="K51" s="51">
        <f>RANK(J51,J$48:J$57,1)</f>
        <v>4</v>
      </c>
    </row>
    <row r="52" spans="2:11" ht="15" customHeight="1">
      <c r="B52" s="61">
        <v>39</v>
      </c>
      <c r="C52" s="70">
        <v>1221</v>
      </c>
      <c r="D52" s="69" t="s">
        <v>123</v>
      </c>
      <c r="E52" s="72" t="s">
        <v>124</v>
      </c>
      <c r="F52" s="72" t="s">
        <v>125</v>
      </c>
      <c r="G52" s="49">
        <v>10</v>
      </c>
      <c r="H52" s="24">
        <v>1</v>
      </c>
      <c r="I52" s="49">
        <v>5</v>
      </c>
      <c r="J52" s="50">
        <f t="shared" si="4"/>
        <v>16</v>
      </c>
      <c r="K52" s="51">
        <f>RANK(J52,J$48:J$57,1)</f>
        <v>5</v>
      </c>
    </row>
    <row r="53" spans="2:11" ht="15" customHeight="1">
      <c r="B53" s="61">
        <v>37</v>
      </c>
      <c r="C53" s="72">
        <v>275</v>
      </c>
      <c r="D53" s="73" t="s">
        <v>118</v>
      </c>
      <c r="E53" s="72" t="s">
        <v>18</v>
      </c>
      <c r="F53" s="75" t="s">
        <v>119</v>
      </c>
      <c r="G53" s="49">
        <v>3</v>
      </c>
      <c r="H53" s="24">
        <v>7</v>
      </c>
      <c r="I53" s="49">
        <v>6</v>
      </c>
      <c r="J53" s="50">
        <f t="shared" si="4"/>
        <v>16</v>
      </c>
      <c r="K53" s="51">
        <v>6</v>
      </c>
    </row>
    <row r="54" spans="2:11" ht="15" customHeight="1">
      <c r="B54" s="61">
        <v>36</v>
      </c>
      <c r="C54" s="72">
        <v>2901</v>
      </c>
      <c r="D54" s="73" t="s">
        <v>116</v>
      </c>
      <c r="E54" s="72" t="s">
        <v>115</v>
      </c>
      <c r="F54" s="75" t="s">
        <v>117</v>
      </c>
      <c r="G54" s="49">
        <v>5</v>
      </c>
      <c r="H54" s="24">
        <v>8</v>
      </c>
      <c r="I54" s="49">
        <v>9</v>
      </c>
      <c r="J54" s="50">
        <f t="shared" si="4"/>
        <v>22</v>
      </c>
      <c r="K54" s="51">
        <f>RANK(J54,J$48:J$57,1)</f>
        <v>7</v>
      </c>
    </row>
    <row r="55" spans="2:11" ht="15" customHeight="1">
      <c r="B55" s="61">
        <v>34</v>
      </c>
      <c r="C55" s="72">
        <v>408</v>
      </c>
      <c r="D55" s="73" t="s">
        <v>112</v>
      </c>
      <c r="E55" s="72" t="s">
        <v>113</v>
      </c>
      <c r="F55" s="75" t="s">
        <v>114</v>
      </c>
      <c r="G55" s="49">
        <v>9</v>
      </c>
      <c r="H55" s="24">
        <v>6</v>
      </c>
      <c r="I55" s="49">
        <v>8</v>
      </c>
      <c r="J55" s="50">
        <f t="shared" si="4"/>
        <v>23</v>
      </c>
      <c r="K55" s="51">
        <f>RANK(J55,J$48:J$57,1)</f>
        <v>8</v>
      </c>
    </row>
    <row r="56" spans="2:11" ht="15" customHeight="1">
      <c r="B56" s="61">
        <v>35</v>
      </c>
      <c r="C56" s="72">
        <v>542</v>
      </c>
      <c r="D56" s="73" t="s">
        <v>168</v>
      </c>
      <c r="E56" s="72" t="s">
        <v>115</v>
      </c>
      <c r="F56" s="75" t="s">
        <v>126</v>
      </c>
      <c r="G56" s="49">
        <v>8</v>
      </c>
      <c r="H56" s="24">
        <v>10</v>
      </c>
      <c r="I56" s="49">
        <v>7</v>
      </c>
      <c r="J56" s="50">
        <f t="shared" si="4"/>
        <v>25</v>
      </c>
      <c r="K56" s="51">
        <f>RANK(J56,J$48:J$57,1)</f>
        <v>9</v>
      </c>
    </row>
    <row r="57" spans="2:11" ht="15" customHeight="1">
      <c r="B57" s="61">
        <v>30</v>
      </c>
      <c r="C57" s="72">
        <v>481</v>
      </c>
      <c r="D57" s="73" t="s">
        <v>103</v>
      </c>
      <c r="E57" s="72" t="s">
        <v>104</v>
      </c>
      <c r="F57" s="75" t="s">
        <v>105</v>
      </c>
      <c r="G57" s="49">
        <v>7</v>
      </c>
      <c r="H57" s="24">
        <v>9</v>
      </c>
      <c r="I57" s="49">
        <v>10</v>
      </c>
      <c r="J57" s="50">
        <f t="shared" si="4"/>
        <v>26</v>
      </c>
      <c r="K57" s="51">
        <f>RANK(J57,J$48:J$57,1)</f>
        <v>10</v>
      </c>
    </row>
    <row r="58" spans="1:11" ht="18.75" customHeight="1">
      <c r="A58" s="4" t="s">
        <v>42</v>
      </c>
      <c r="C58" s="1"/>
      <c r="D58" s="1"/>
      <c r="E58" s="1"/>
      <c r="F58" s="25"/>
      <c r="G58" s="52"/>
      <c r="H58" s="52"/>
      <c r="I58" s="52"/>
      <c r="J58" s="53"/>
      <c r="K58" s="27"/>
    </row>
    <row r="59" spans="2:11" ht="12.75">
      <c r="B59" s="9" t="s">
        <v>35</v>
      </c>
      <c r="C59" s="9" t="s">
        <v>1</v>
      </c>
      <c r="D59" s="101" t="s">
        <v>2</v>
      </c>
      <c r="E59" s="103" t="s">
        <v>3</v>
      </c>
      <c r="F59" s="103" t="s">
        <v>4</v>
      </c>
      <c r="G59" s="105" t="s">
        <v>26</v>
      </c>
      <c r="H59" s="105" t="s">
        <v>27</v>
      </c>
      <c r="I59" s="105" t="s">
        <v>28</v>
      </c>
      <c r="J59" s="107" t="s">
        <v>29</v>
      </c>
      <c r="K59" s="109" t="s">
        <v>13</v>
      </c>
    </row>
    <row r="60" spans="2:11" ht="12.75">
      <c r="B60" s="16" t="s">
        <v>10</v>
      </c>
      <c r="C60" s="16" t="s">
        <v>10</v>
      </c>
      <c r="D60" s="102"/>
      <c r="E60" s="104"/>
      <c r="F60" s="104"/>
      <c r="G60" s="106"/>
      <c r="H60" s="106"/>
      <c r="I60" s="106"/>
      <c r="J60" s="108"/>
      <c r="K60" s="110"/>
    </row>
    <row r="61" spans="2:11" ht="15" customHeight="1">
      <c r="B61" s="61">
        <v>47</v>
      </c>
      <c r="C61" s="69">
        <v>351</v>
      </c>
      <c r="D61" s="69" t="s">
        <v>144</v>
      </c>
      <c r="E61" s="72" t="s">
        <v>18</v>
      </c>
      <c r="F61" s="72" t="s">
        <v>145</v>
      </c>
      <c r="G61" s="49">
        <v>1</v>
      </c>
      <c r="H61" s="24">
        <v>2</v>
      </c>
      <c r="I61" s="49">
        <v>2</v>
      </c>
      <c r="J61" s="50">
        <f aca="true" t="shared" si="5" ref="J61:J69">SUM(G61:I61)</f>
        <v>5</v>
      </c>
      <c r="K61" s="51">
        <f aca="true" t="shared" si="6" ref="K61:K68">RANK(J61,J$61:J$69,1)</f>
        <v>1</v>
      </c>
    </row>
    <row r="62" spans="2:11" ht="15" customHeight="1">
      <c r="B62" s="61">
        <v>44</v>
      </c>
      <c r="C62" s="69">
        <v>348</v>
      </c>
      <c r="D62" s="69" t="s">
        <v>136</v>
      </c>
      <c r="E62" s="72" t="s">
        <v>137</v>
      </c>
      <c r="F62" s="72" t="s">
        <v>138</v>
      </c>
      <c r="G62" s="49">
        <v>2</v>
      </c>
      <c r="H62" s="24">
        <v>1</v>
      </c>
      <c r="I62" s="49">
        <v>3</v>
      </c>
      <c r="J62" s="50">
        <f t="shared" si="5"/>
        <v>6</v>
      </c>
      <c r="K62" s="51">
        <f t="shared" si="6"/>
        <v>2</v>
      </c>
    </row>
    <row r="63" spans="2:11" ht="15" customHeight="1">
      <c r="B63" s="61">
        <v>40</v>
      </c>
      <c r="C63" s="69">
        <v>773</v>
      </c>
      <c r="D63" s="70" t="s">
        <v>127</v>
      </c>
      <c r="E63" s="70" t="s">
        <v>128</v>
      </c>
      <c r="F63" s="70" t="s">
        <v>129</v>
      </c>
      <c r="G63" s="49">
        <v>3</v>
      </c>
      <c r="H63" s="24">
        <v>7</v>
      </c>
      <c r="I63" s="49">
        <v>1</v>
      </c>
      <c r="J63" s="50">
        <f t="shared" si="5"/>
        <v>11</v>
      </c>
      <c r="K63" s="51">
        <f t="shared" si="6"/>
        <v>3</v>
      </c>
    </row>
    <row r="64" spans="2:11" ht="15" customHeight="1">
      <c r="B64" s="61">
        <v>41</v>
      </c>
      <c r="C64" s="69">
        <v>3100</v>
      </c>
      <c r="D64" s="79" t="s">
        <v>169</v>
      </c>
      <c r="E64" s="72" t="s">
        <v>130</v>
      </c>
      <c r="F64" s="80" t="s">
        <v>131</v>
      </c>
      <c r="G64" s="49">
        <v>5</v>
      </c>
      <c r="H64" s="24">
        <v>3</v>
      </c>
      <c r="I64" s="49">
        <v>6</v>
      </c>
      <c r="J64" s="50">
        <f t="shared" si="5"/>
        <v>14</v>
      </c>
      <c r="K64" s="51">
        <f t="shared" si="6"/>
        <v>4</v>
      </c>
    </row>
    <row r="65" spans="2:11" ht="15" customHeight="1">
      <c r="B65" s="61">
        <v>43</v>
      </c>
      <c r="C65" s="72">
        <v>25005</v>
      </c>
      <c r="D65" s="73" t="s">
        <v>170</v>
      </c>
      <c r="E65" s="72" t="s">
        <v>133</v>
      </c>
      <c r="F65" s="75" t="s">
        <v>135</v>
      </c>
      <c r="G65" s="49">
        <v>4</v>
      </c>
      <c r="H65" s="24">
        <v>4</v>
      </c>
      <c r="I65" s="49">
        <v>7</v>
      </c>
      <c r="J65" s="50">
        <f t="shared" si="5"/>
        <v>15</v>
      </c>
      <c r="K65" s="51">
        <f t="shared" si="6"/>
        <v>5</v>
      </c>
    </row>
    <row r="66" spans="2:11" ht="15" customHeight="1">
      <c r="B66" s="61">
        <v>48</v>
      </c>
      <c r="C66" s="69">
        <v>4044</v>
      </c>
      <c r="D66" s="79" t="s">
        <v>146</v>
      </c>
      <c r="E66" s="72" t="s">
        <v>147</v>
      </c>
      <c r="F66" s="80" t="s">
        <v>148</v>
      </c>
      <c r="G66" s="49">
        <v>7</v>
      </c>
      <c r="H66" s="24">
        <v>5</v>
      </c>
      <c r="I66" s="49">
        <v>4</v>
      </c>
      <c r="J66" s="50">
        <f t="shared" si="5"/>
        <v>16</v>
      </c>
      <c r="K66" s="51">
        <f t="shared" si="6"/>
        <v>6</v>
      </c>
    </row>
    <row r="67" spans="2:11" ht="15" customHeight="1">
      <c r="B67" s="61">
        <v>46</v>
      </c>
      <c r="C67" s="69">
        <v>801</v>
      </c>
      <c r="D67" s="73" t="s">
        <v>141</v>
      </c>
      <c r="E67" s="72" t="s">
        <v>142</v>
      </c>
      <c r="F67" s="75" t="s">
        <v>143</v>
      </c>
      <c r="G67" s="49">
        <v>6</v>
      </c>
      <c r="H67" s="24">
        <v>6</v>
      </c>
      <c r="I67" s="49">
        <v>5</v>
      </c>
      <c r="J67" s="50">
        <f t="shared" si="5"/>
        <v>17</v>
      </c>
      <c r="K67" s="51">
        <f t="shared" si="6"/>
        <v>7</v>
      </c>
    </row>
    <row r="68" spans="2:11" ht="15" customHeight="1">
      <c r="B68" s="61">
        <v>42</v>
      </c>
      <c r="C68" s="69">
        <v>1666</v>
      </c>
      <c r="D68" s="73" t="s">
        <v>132</v>
      </c>
      <c r="E68" s="72" t="s">
        <v>133</v>
      </c>
      <c r="F68" s="75" t="s">
        <v>134</v>
      </c>
      <c r="G68" s="49">
        <v>8</v>
      </c>
      <c r="H68" s="24">
        <v>8</v>
      </c>
      <c r="I68" s="49">
        <v>8</v>
      </c>
      <c r="J68" s="50">
        <f t="shared" si="5"/>
        <v>24</v>
      </c>
      <c r="K68" s="51">
        <f t="shared" si="6"/>
        <v>8</v>
      </c>
    </row>
    <row r="69" spans="2:11" ht="15" customHeight="1">
      <c r="B69" s="61">
        <v>45</v>
      </c>
      <c r="C69" s="69">
        <v>1990</v>
      </c>
      <c r="D69" s="73" t="s">
        <v>139</v>
      </c>
      <c r="E69" s="72" t="s">
        <v>18</v>
      </c>
      <c r="F69" s="75" t="s">
        <v>140</v>
      </c>
      <c r="G69" s="49">
        <v>10</v>
      </c>
      <c r="H69" s="24">
        <v>10</v>
      </c>
      <c r="I69" s="49">
        <v>10</v>
      </c>
      <c r="J69" s="50">
        <f t="shared" si="5"/>
        <v>30</v>
      </c>
      <c r="K69" s="51"/>
    </row>
    <row r="70" spans="1:11" ht="18.75" customHeight="1">
      <c r="A70" s="30" t="s">
        <v>23</v>
      </c>
      <c r="C70" s="31"/>
      <c r="D70" s="31"/>
      <c r="E70" s="31"/>
      <c r="F70" s="31"/>
      <c r="G70" s="52"/>
      <c r="H70" s="52"/>
      <c r="I70" s="52"/>
      <c r="J70" s="53"/>
      <c r="K70" s="27"/>
    </row>
    <row r="71" spans="2:11" ht="12.75">
      <c r="B71" s="9" t="s">
        <v>35</v>
      </c>
      <c r="C71" s="9" t="s">
        <v>1</v>
      </c>
      <c r="D71" s="101" t="s">
        <v>2</v>
      </c>
      <c r="E71" s="103" t="s">
        <v>3</v>
      </c>
      <c r="F71" s="103" t="s">
        <v>4</v>
      </c>
      <c r="G71" s="105" t="s">
        <v>26</v>
      </c>
      <c r="H71" s="105" t="s">
        <v>27</v>
      </c>
      <c r="I71" s="105" t="s">
        <v>28</v>
      </c>
      <c r="J71" s="107" t="s">
        <v>29</v>
      </c>
      <c r="K71" s="109" t="s">
        <v>13</v>
      </c>
    </row>
    <row r="72" spans="2:11" ht="12.75">
      <c r="B72" s="16" t="s">
        <v>10</v>
      </c>
      <c r="C72" s="16" t="s">
        <v>10</v>
      </c>
      <c r="D72" s="102"/>
      <c r="E72" s="104"/>
      <c r="F72" s="104"/>
      <c r="G72" s="106"/>
      <c r="H72" s="106"/>
      <c r="I72" s="106"/>
      <c r="J72" s="108"/>
      <c r="K72" s="110"/>
    </row>
    <row r="73" spans="2:11" ht="15" customHeight="1">
      <c r="B73" s="61">
        <v>50</v>
      </c>
      <c r="C73" s="69">
        <v>954</v>
      </c>
      <c r="D73" s="69" t="s">
        <v>151</v>
      </c>
      <c r="E73" s="72" t="s">
        <v>152</v>
      </c>
      <c r="F73" s="75" t="s">
        <v>153</v>
      </c>
      <c r="G73" s="62">
        <v>1</v>
      </c>
      <c r="H73" s="62">
        <v>2</v>
      </c>
      <c r="I73" s="62">
        <v>1</v>
      </c>
      <c r="J73" s="50">
        <f>SUM(G73:I73)</f>
        <v>4</v>
      </c>
      <c r="K73" s="51">
        <f>RANK(J73,J$73:J$75,1)</f>
        <v>1</v>
      </c>
    </row>
    <row r="74" spans="2:11" ht="15" customHeight="1">
      <c r="B74" s="61">
        <v>49</v>
      </c>
      <c r="C74" s="81">
        <v>1031</v>
      </c>
      <c r="D74" s="72" t="s">
        <v>149</v>
      </c>
      <c r="E74" s="75" t="s">
        <v>113</v>
      </c>
      <c r="F74" s="72" t="s">
        <v>150</v>
      </c>
      <c r="G74" s="62">
        <v>2</v>
      </c>
      <c r="H74" s="62">
        <v>1</v>
      </c>
      <c r="I74" s="62">
        <v>2</v>
      </c>
      <c r="J74" s="50">
        <f>SUM(G74:I74)</f>
        <v>5</v>
      </c>
      <c r="K74" s="51">
        <f>RANK(J74,J$73:J$75,1)</f>
        <v>2</v>
      </c>
    </row>
    <row r="75" spans="2:11" ht="15" customHeight="1">
      <c r="B75" s="61">
        <v>51</v>
      </c>
      <c r="C75" s="69"/>
      <c r="D75" s="73" t="s">
        <v>154</v>
      </c>
      <c r="E75" s="72" t="s">
        <v>155</v>
      </c>
      <c r="F75" s="75" t="s">
        <v>156</v>
      </c>
      <c r="G75" s="62">
        <v>3</v>
      </c>
      <c r="H75" s="62">
        <v>4</v>
      </c>
      <c r="I75" s="62">
        <v>4</v>
      </c>
      <c r="J75" s="50">
        <f>SUM(G75:I75)</f>
        <v>11</v>
      </c>
      <c r="K75" s="51">
        <f>RANK(J75,J$73:J$75,1)</f>
        <v>3</v>
      </c>
    </row>
    <row r="76" spans="3:11" ht="15.75">
      <c r="C76" s="54"/>
      <c r="D76" s="36" t="s">
        <v>25</v>
      </c>
      <c r="E76" s="35"/>
      <c r="F76" s="35"/>
      <c r="G76" s="29" t="s">
        <v>30</v>
      </c>
      <c r="H76" s="55"/>
      <c r="I76" s="55"/>
      <c r="J76" s="55"/>
      <c r="K76" s="39"/>
    </row>
    <row r="77" spans="4:7" ht="12.75">
      <c r="D77" s="28" t="s">
        <v>22</v>
      </c>
      <c r="F77" s="29"/>
      <c r="G77" s="59" t="s">
        <v>191</v>
      </c>
    </row>
  </sheetData>
  <sheetProtection/>
  <mergeCells count="40">
    <mergeCell ref="G71:G72"/>
    <mergeCell ref="H71:H72"/>
    <mergeCell ref="K59:K60"/>
    <mergeCell ref="I71:I72"/>
    <mergeCell ref="J71:J72"/>
    <mergeCell ref="K71:K72"/>
    <mergeCell ref="I59:I60"/>
    <mergeCell ref="J59:J60"/>
    <mergeCell ref="H59:H60"/>
    <mergeCell ref="G59:G60"/>
    <mergeCell ref="E59:E60"/>
    <mergeCell ref="F59:F60"/>
    <mergeCell ref="K23:K24"/>
    <mergeCell ref="J23:J24"/>
    <mergeCell ref="G23:G24"/>
    <mergeCell ref="H23:H24"/>
    <mergeCell ref="H46:H47"/>
    <mergeCell ref="G46:G47"/>
    <mergeCell ref="K46:K47"/>
    <mergeCell ref="J46:J47"/>
    <mergeCell ref="J4:J5"/>
    <mergeCell ref="K4:K5"/>
    <mergeCell ref="I23:I24"/>
    <mergeCell ref="D71:D72"/>
    <mergeCell ref="E71:E72"/>
    <mergeCell ref="F71:F72"/>
    <mergeCell ref="D46:D47"/>
    <mergeCell ref="E46:E47"/>
    <mergeCell ref="F46:F47"/>
    <mergeCell ref="D59:D60"/>
    <mergeCell ref="D4:D5"/>
    <mergeCell ref="E4:E5"/>
    <mergeCell ref="F4:F5"/>
    <mergeCell ref="I46:I47"/>
    <mergeCell ref="I4:I5"/>
    <mergeCell ref="G4:G5"/>
    <mergeCell ref="H4:H5"/>
    <mergeCell ref="D23:D24"/>
    <mergeCell ref="E23:E24"/>
    <mergeCell ref="F23:F24"/>
  </mergeCells>
  <printOptions/>
  <pageMargins left="0.15748031496062992" right="0" top="0.1968503937007874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2" max="2" width="8.7109375" style="0" customWidth="1"/>
    <col min="3" max="3" width="30.00390625" style="0" customWidth="1"/>
    <col min="4" max="4" width="17.57421875" style="0" customWidth="1"/>
    <col min="5" max="5" width="34.28125" style="0" customWidth="1"/>
    <col min="6" max="6" width="8.421875" style="0" customWidth="1"/>
    <col min="7" max="7" width="7.8515625" style="0" customWidth="1"/>
    <col min="8" max="8" width="7.57421875" style="0" customWidth="1"/>
    <col min="9" max="9" width="8.140625" style="0" customWidth="1"/>
    <col min="10" max="10" width="5.28125" style="0" customWidth="1"/>
  </cols>
  <sheetData>
    <row r="1" spans="2:10" ht="15.75">
      <c r="B1" s="57"/>
      <c r="D1" s="3"/>
      <c r="E1" s="2" t="s">
        <v>162</v>
      </c>
      <c r="F1" s="42"/>
      <c r="G1" s="42"/>
      <c r="H1" s="42"/>
      <c r="I1" s="42"/>
      <c r="J1" s="43"/>
    </row>
    <row r="2" spans="2:10" ht="15.75">
      <c r="B2" s="41"/>
      <c r="C2" s="42"/>
      <c r="D2" s="42"/>
      <c r="E2" s="45" t="s">
        <v>193</v>
      </c>
      <c r="F2" s="42"/>
      <c r="G2" s="42"/>
      <c r="H2" s="42"/>
      <c r="I2" s="42"/>
      <c r="J2" s="43"/>
    </row>
    <row r="3" spans="1:10" ht="17.25" customHeight="1">
      <c r="A3" s="4" t="s">
        <v>161</v>
      </c>
      <c r="C3" s="46"/>
      <c r="D3" s="46"/>
      <c r="E3" s="46"/>
      <c r="F3" s="47"/>
      <c r="G3" s="47"/>
      <c r="H3" s="47"/>
      <c r="I3" s="47"/>
      <c r="J3" s="47"/>
    </row>
    <row r="4" spans="1:10" ht="12.75">
      <c r="A4" s="9" t="s">
        <v>35</v>
      </c>
      <c r="B4" s="9" t="s">
        <v>1</v>
      </c>
      <c r="C4" s="101" t="s">
        <v>2</v>
      </c>
      <c r="D4" s="103" t="s">
        <v>3</v>
      </c>
      <c r="E4" s="103" t="s">
        <v>4</v>
      </c>
      <c r="F4" s="105" t="s">
        <v>26</v>
      </c>
      <c r="G4" s="105" t="s">
        <v>27</v>
      </c>
      <c r="H4" s="105" t="s">
        <v>28</v>
      </c>
      <c r="I4" s="107" t="s">
        <v>29</v>
      </c>
      <c r="J4" s="109" t="s">
        <v>13</v>
      </c>
    </row>
    <row r="5" spans="1:10" ht="12.75">
      <c r="A5" s="16" t="s">
        <v>10</v>
      </c>
      <c r="B5" s="16" t="s">
        <v>10</v>
      </c>
      <c r="C5" s="102"/>
      <c r="D5" s="104"/>
      <c r="E5" s="104"/>
      <c r="F5" s="106"/>
      <c r="G5" s="106"/>
      <c r="H5" s="106"/>
      <c r="I5" s="108"/>
      <c r="J5" s="110"/>
    </row>
    <row r="6" spans="1:10" ht="15.75" customHeight="1">
      <c r="A6" s="94" t="s">
        <v>180</v>
      </c>
      <c r="B6" s="67">
        <v>364</v>
      </c>
      <c r="C6" s="68" t="s">
        <v>59</v>
      </c>
      <c r="D6" s="67" t="s">
        <v>18</v>
      </c>
      <c r="E6" s="69" t="s">
        <v>164</v>
      </c>
      <c r="F6" s="49">
        <v>1</v>
      </c>
      <c r="G6" s="49">
        <v>4</v>
      </c>
      <c r="H6" s="24">
        <v>1</v>
      </c>
      <c r="I6" s="50">
        <f aca="true" t="shared" si="0" ref="I6:I34">SUM(F6:H6)</f>
        <v>6</v>
      </c>
      <c r="J6" s="51">
        <f aca="true" t="shared" si="1" ref="J6:J20">RANK(I6,I$6:I$34,1)</f>
        <v>1</v>
      </c>
    </row>
    <row r="7" spans="1:10" ht="15.75" customHeight="1">
      <c r="A7" s="94" t="s">
        <v>177</v>
      </c>
      <c r="B7" s="69">
        <v>480</v>
      </c>
      <c r="C7" s="69" t="s">
        <v>33</v>
      </c>
      <c r="D7" s="67" t="s">
        <v>15</v>
      </c>
      <c r="E7" s="74" t="s">
        <v>54</v>
      </c>
      <c r="F7" s="49">
        <v>2</v>
      </c>
      <c r="G7" s="49">
        <v>1</v>
      </c>
      <c r="H7" s="24">
        <v>5</v>
      </c>
      <c r="I7" s="50">
        <f t="shared" si="0"/>
        <v>8</v>
      </c>
      <c r="J7" s="51">
        <f t="shared" si="1"/>
        <v>2</v>
      </c>
    </row>
    <row r="8" spans="1:10" ht="15.75" customHeight="1">
      <c r="A8" s="94" t="s">
        <v>178</v>
      </c>
      <c r="B8" s="67">
        <v>1245</v>
      </c>
      <c r="C8" s="69" t="s">
        <v>55</v>
      </c>
      <c r="D8" s="70" t="s">
        <v>56</v>
      </c>
      <c r="E8" s="71" t="s">
        <v>57</v>
      </c>
      <c r="F8" s="49">
        <v>6</v>
      </c>
      <c r="G8" s="49">
        <v>2</v>
      </c>
      <c r="H8" s="24">
        <v>2</v>
      </c>
      <c r="I8" s="50">
        <f t="shared" si="0"/>
        <v>10</v>
      </c>
      <c r="J8" s="51">
        <f t="shared" si="1"/>
        <v>3</v>
      </c>
    </row>
    <row r="9" spans="1:10" ht="15.75" customHeight="1">
      <c r="A9" s="94" t="s">
        <v>176</v>
      </c>
      <c r="B9" s="67">
        <v>532</v>
      </c>
      <c r="C9" s="68" t="s">
        <v>52</v>
      </c>
      <c r="D9" s="69" t="s">
        <v>15</v>
      </c>
      <c r="E9" s="69" t="s">
        <v>53</v>
      </c>
      <c r="F9" s="49">
        <v>3</v>
      </c>
      <c r="G9" s="49">
        <v>5</v>
      </c>
      <c r="H9" s="63">
        <v>8.5</v>
      </c>
      <c r="I9" s="98">
        <f t="shared" si="0"/>
        <v>16.5</v>
      </c>
      <c r="J9" s="51">
        <f t="shared" si="1"/>
        <v>4</v>
      </c>
    </row>
    <row r="10" spans="1:10" ht="15.75" customHeight="1">
      <c r="A10" s="94" t="s">
        <v>186</v>
      </c>
      <c r="B10" s="67">
        <v>518</v>
      </c>
      <c r="C10" s="69" t="s">
        <v>74</v>
      </c>
      <c r="D10" s="70" t="s">
        <v>64</v>
      </c>
      <c r="E10" s="72" t="s">
        <v>167</v>
      </c>
      <c r="F10" s="49">
        <v>7</v>
      </c>
      <c r="G10" s="49">
        <v>6</v>
      </c>
      <c r="H10" s="24">
        <v>4</v>
      </c>
      <c r="I10" s="50">
        <f t="shared" si="0"/>
        <v>17</v>
      </c>
      <c r="J10" s="51">
        <f t="shared" si="1"/>
        <v>5</v>
      </c>
    </row>
    <row r="11" spans="1:10" ht="15.75" customHeight="1">
      <c r="A11" s="94" t="s">
        <v>172</v>
      </c>
      <c r="B11" s="67" t="s">
        <v>31</v>
      </c>
      <c r="C11" s="69" t="s">
        <v>32</v>
      </c>
      <c r="D11" s="72" t="s">
        <v>15</v>
      </c>
      <c r="E11" s="75" t="s">
        <v>163</v>
      </c>
      <c r="F11" s="49">
        <v>4</v>
      </c>
      <c r="G11" s="49">
        <v>7</v>
      </c>
      <c r="H11" s="63">
        <v>8.5</v>
      </c>
      <c r="I11" s="98">
        <f t="shared" si="0"/>
        <v>19.5</v>
      </c>
      <c r="J11" s="51">
        <f t="shared" si="1"/>
        <v>6</v>
      </c>
    </row>
    <row r="12" spans="1:10" ht="15.75" customHeight="1">
      <c r="A12" s="94" t="s">
        <v>179</v>
      </c>
      <c r="B12" s="67">
        <v>1807</v>
      </c>
      <c r="C12" s="69" t="s">
        <v>16</v>
      </c>
      <c r="D12" s="75" t="s">
        <v>17</v>
      </c>
      <c r="E12" s="72" t="s">
        <v>58</v>
      </c>
      <c r="F12" s="49">
        <v>15</v>
      </c>
      <c r="G12" s="49">
        <v>3</v>
      </c>
      <c r="H12" s="24">
        <v>10</v>
      </c>
      <c r="I12" s="50">
        <f t="shared" si="0"/>
        <v>28</v>
      </c>
      <c r="J12" s="51">
        <f t="shared" si="1"/>
        <v>7</v>
      </c>
    </row>
    <row r="13" spans="1:10" ht="15.75" customHeight="1">
      <c r="A13" s="94" t="s">
        <v>181</v>
      </c>
      <c r="B13" s="67">
        <v>441</v>
      </c>
      <c r="C13" s="68" t="s">
        <v>60</v>
      </c>
      <c r="D13" s="69" t="s">
        <v>61</v>
      </c>
      <c r="E13" s="67" t="s">
        <v>62</v>
      </c>
      <c r="F13" s="49">
        <v>14</v>
      </c>
      <c r="G13" s="49">
        <v>12</v>
      </c>
      <c r="H13" s="24">
        <v>3</v>
      </c>
      <c r="I13" s="50">
        <f t="shared" si="0"/>
        <v>29</v>
      </c>
      <c r="J13" s="51">
        <f t="shared" si="1"/>
        <v>8</v>
      </c>
    </row>
    <row r="14" spans="1:10" ht="15.75" customHeight="1">
      <c r="A14" s="61">
        <v>22</v>
      </c>
      <c r="B14" s="67">
        <v>1582</v>
      </c>
      <c r="C14" s="69" t="s">
        <v>86</v>
      </c>
      <c r="D14" s="67" t="s">
        <v>20</v>
      </c>
      <c r="E14" s="72" t="s">
        <v>87</v>
      </c>
      <c r="F14" s="49">
        <v>9</v>
      </c>
      <c r="G14" s="49">
        <v>9</v>
      </c>
      <c r="H14" s="24">
        <v>14</v>
      </c>
      <c r="I14" s="50">
        <f t="shared" si="0"/>
        <v>32</v>
      </c>
      <c r="J14" s="51">
        <f t="shared" si="1"/>
        <v>9</v>
      </c>
    </row>
    <row r="15" spans="1:10" ht="15.75" customHeight="1">
      <c r="A15" s="61">
        <v>27</v>
      </c>
      <c r="B15" s="70">
        <v>965</v>
      </c>
      <c r="C15" s="69" t="s">
        <v>96</v>
      </c>
      <c r="D15" s="70" t="s">
        <v>94</v>
      </c>
      <c r="E15" s="71" t="s">
        <v>97</v>
      </c>
      <c r="F15" s="49">
        <v>19</v>
      </c>
      <c r="G15" s="49">
        <v>8</v>
      </c>
      <c r="H15" s="24">
        <v>6</v>
      </c>
      <c r="I15" s="50">
        <f t="shared" si="0"/>
        <v>33</v>
      </c>
      <c r="J15" s="51">
        <f t="shared" si="1"/>
        <v>10</v>
      </c>
    </row>
    <row r="16" spans="1:10" ht="15.75" customHeight="1">
      <c r="A16" s="94" t="s">
        <v>183</v>
      </c>
      <c r="B16" s="67">
        <v>1358</v>
      </c>
      <c r="C16" s="69" t="s">
        <v>66</v>
      </c>
      <c r="D16" s="67" t="s">
        <v>67</v>
      </c>
      <c r="E16" s="74" t="s">
        <v>68</v>
      </c>
      <c r="F16" s="49">
        <v>8</v>
      </c>
      <c r="G16" s="49">
        <v>14</v>
      </c>
      <c r="H16" s="24">
        <v>13</v>
      </c>
      <c r="I16" s="50">
        <f t="shared" si="0"/>
        <v>35</v>
      </c>
      <c r="J16" s="51">
        <f t="shared" si="1"/>
        <v>11</v>
      </c>
    </row>
    <row r="17" spans="1:10" ht="15.75" customHeight="1">
      <c r="A17" s="94" t="s">
        <v>174</v>
      </c>
      <c r="B17" s="67">
        <v>7400</v>
      </c>
      <c r="C17" s="69" t="s">
        <v>48</v>
      </c>
      <c r="D17" s="67" t="s">
        <v>15</v>
      </c>
      <c r="E17" s="74" t="s">
        <v>49</v>
      </c>
      <c r="F17" s="49">
        <v>5</v>
      </c>
      <c r="G17" s="49">
        <v>25</v>
      </c>
      <c r="H17" s="24">
        <v>7</v>
      </c>
      <c r="I17" s="50">
        <f t="shared" si="0"/>
        <v>37</v>
      </c>
      <c r="J17" s="51">
        <f t="shared" si="1"/>
        <v>12</v>
      </c>
    </row>
    <row r="18" spans="1:10" ht="15.75" customHeight="1">
      <c r="A18" s="61">
        <v>28</v>
      </c>
      <c r="B18" s="67">
        <v>2071</v>
      </c>
      <c r="C18" s="69" t="s">
        <v>98</v>
      </c>
      <c r="D18" s="67" t="s">
        <v>34</v>
      </c>
      <c r="E18" s="72" t="s">
        <v>99</v>
      </c>
      <c r="F18" s="49">
        <v>18</v>
      </c>
      <c r="G18" s="49">
        <v>10</v>
      </c>
      <c r="H18" s="24">
        <v>11</v>
      </c>
      <c r="I18" s="50">
        <f t="shared" si="0"/>
        <v>39</v>
      </c>
      <c r="J18" s="51">
        <f t="shared" si="1"/>
        <v>13</v>
      </c>
    </row>
    <row r="19" spans="1:10" ht="15.75" customHeight="1">
      <c r="A19" s="61">
        <v>23</v>
      </c>
      <c r="B19" s="67">
        <v>105</v>
      </c>
      <c r="C19" s="69" t="s">
        <v>88</v>
      </c>
      <c r="D19" s="69" t="s">
        <v>20</v>
      </c>
      <c r="E19" s="72" t="s">
        <v>89</v>
      </c>
      <c r="F19" s="49">
        <v>20</v>
      </c>
      <c r="G19" s="49">
        <v>11</v>
      </c>
      <c r="H19" s="24">
        <v>12</v>
      </c>
      <c r="I19" s="50">
        <f t="shared" si="0"/>
        <v>43</v>
      </c>
      <c r="J19" s="51">
        <f t="shared" si="1"/>
        <v>14</v>
      </c>
    </row>
    <row r="20" spans="1:10" ht="15.75" customHeight="1">
      <c r="A20" s="61">
        <v>26</v>
      </c>
      <c r="B20" s="69">
        <v>818</v>
      </c>
      <c r="C20" s="69" t="s">
        <v>165</v>
      </c>
      <c r="D20" s="69" t="s">
        <v>34</v>
      </c>
      <c r="E20" s="72" t="s">
        <v>166</v>
      </c>
      <c r="F20" s="49">
        <v>12</v>
      </c>
      <c r="G20" s="49">
        <v>13</v>
      </c>
      <c r="H20" s="24">
        <v>22</v>
      </c>
      <c r="I20" s="50">
        <f t="shared" si="0"/>
        <v>47</v>
      </c>
      <c r="J20" s="51">
        <f t="shared" si="1"/>
        <v>15</v>
      </c>
    </row>
    <row r="21" spans="1:10" ht="15.75" customHeight="1">
      <c r="A21" s="61">
        <v>25</v>
      </c>
      <c r="B21" s="69">
        <v>1997</v>
      </c>
      <c r="C21" s="73" t="s">
        <v>93</v>
      </c>
      <c r="D21" s="72" t="s">
        <v>94</v>
      </c>
      <c r="E21" s="75" t="s">
        <v>95</v>
      </c>
      <c r="F21" s="49">
        <v>13</v>
      </c>
      <c r="G21" s="49">
        <v>19</v>
      </c>
      <c r="H21" s="24">
        <v>15</v>
      </c>
      <c r="I21" s="50">
        <f t="shared" si="0"/>
        <v>47</v>
      </c>
      <c r="J21" s="51">
        <v>16</v>
      </c>
    </row>
    <row r="22" spans="1:10" ht="15.75" customHeight="1">
      <c r="A22" s="94" t="s">
        <v>175</v>
      </c>
      <c r="B22" s="69">
        <v>77777</v>
      </c>
      <c r="C22" s="73" t="s">
        <v>50</v>
      </c>
      <c r="D22" s="72" t="s">
        <v>15</v>
      </c>
      <c r="E22" s="75" t="s">
        <v>51</v>
      </c>
      <c r="F22" s="49">
        <v>16</v>
      </c>
      <c r="G22" s="49">
        <v>17</v>
      </c>
      <c r="H22" s="24">
        <v>16</v>
      </c>
      <c r="I22" s="50">
        <f t="shared" si="0"/>
        <v>49</v>
      </c>
      <c r="J22" s="51">
        <f>RANK(I22,I$6:I$34,1)</f>
        <v>17</v>
      </c>
    </row>
    <row r="23" spans="1:10" ht="15.75" customHeight="1">
      <c r="A23" s="61">
        <v>17</v>
      </c>
      <c r="B23" s="67">
        <v>3030</v>
      </c>
      <c r="C23" s="83" t="s">
        <v>75</v>
      </c>
      <c r="D23" s="70" t="s">
        <v>72</v>
      </c>
      <c r="E23" s="82" t="s">
        <v>76</v>
      </c>
      <c r="F23" s="49">
        <v>21</v>
      </c>
      <c r="G23" s="49">
        <v>16</v>
      </c>
      <c r="H23" s="24">
        <v>17</v>
      </c>
      <c r="I23" s="50">
        <f t="shared" si="0"/>
        <v>54</v>
      </c>
      <c r="J23" s="51">
        <f>RANK(I23,I$6:I$34,1)</f>
        <v>18</v>
      </c>
    </row>
    <row r="24" spans="1:10" ht="15.75" customHeight="1">
      <c r="A24" s="61">
        <v>24</v>
      </c>
      <c r="B24" s="72">
        <v>355</v>
      </c>
      <c r="C24" s="73" t="s">
        <v>90</v>
      </c>
      <c r="D24" s="72" t="s">
        <v>91</v>
      </c>
      <c r="E24" s="75" t="s">
        <v>92</v>
      </c>
      <c r="F24" s="49">
        <v>24</v>
      </c>
      <c r="G24" s="49">
        <v>15</v>
      </c>
      <c r="H24" s="24">
        <v>20</v>
      </c>
      <c r="I24" s="50">
        <f t="shared" si="0"/>
        <v>59</v>
      </c>
      <c r="J24" s="51">
        <f>RANK(I24,I$6:I$34,1)</f>
        <v>19</v>
      </c>
    </row>
    <row r="25" spans="1:10" ht="15.75" customHeight="1">
      <c r="A25" s="61">
        <v>21</v>
      </c>
      <c r="B25" s="67">
        <v>508</v>
      </c>
      <c r="C25" s="83" t="s">
        <v>84</v>
      </c>
      <c r="D25" s="67" t="s">
        <v>20</v>
      </c>
      <c r="E25" s="82" t="s">
        <v>85</v>
      </c>
      <c r="F25" s="49">
        <v>22</v>
      </c>
      <c r="G25" s="49">
        <v>18</v>
      </c>
      <c r="H25" s="24">
        <v>19</v>
      </c>
      <c r="I25" s="50">
        <f t="shared" si="0"/>
        <v>59</v>
      </c>
      <c r="J25" s="51">
        <v>20</v>
      </c>
    </row>
    <row r="26" spans="1:10" ht="15.75" customHeight="1">
      <c r="A26" s="61">
        <v>29</v>
      </c>
      <c r="B26" s="70" t="s">
        <v>100</v>
      </c>
      <c r="C26" s="82" t="s">
        <v>101</v>
      </c>
      <c r="D26" s="70" t="s">
        <v>34</v>
      </c>
      <c r="E26" s="82" t="s">
        <v>102</v>
      </c>
      <c r="F26" s="49">
        <v>23</v>
      </c>
      <c r="G26" s="49">
        <v>22</v>
      </c>
      <c r="H26" s="24">
        <v>21</v>
      </c>
      <c r="I26" s="50">
        <f t="shared" si="0"/>
        <v>66</v>
      </c>
      <c r="J26" s="51">
        <f>RANK(I26,I$6:I$34,1)</f>
        <v>21</v>
      </c>
    </row>
    <row r="27" spans="1:10" ht="15.75" customHeight="1">
      <c r="A27" s="94" t="s">
        <v>173</v>
      </c>
      <c r="B27" s="67">
        <v>2040</v>
      </c>
      <c r="C27" s="69" t="s">
        <v>46</v>
      </c>
      <c r="D27" s="72" t="s">
        <v>44</v>
      </c>
      <c r="E27" s="72" t="s">
        <v>47</v>
      </c>
      <c r="F27" s="49">
        <v>26</v>
      </c>
      <c r="G27" s="49">
        <v>22</v>
      </c>
      <c r="H27" s="24">
        <v>18</v>
      </c>
      <c r="I27" s="50">
        <f t="shared" si="0"/>
        <v>66</v>
      </c>
      <c r="J27" s="51">
        <v>22</v>
      </c>
    </row>
    <row r="28" spans="1:10" ht="15.75" customHeight="1">
      <c r="A28" s="94" t="s">
        <v>171</v>
      </c>
      <c r="B28" s="67">
        <v>2072</v>
      </c>
      <c r="C28" s="69" t="s">
        <v>43</v>
      </c>
      <c r="D28" s="69" t="s">
        <v>44</v>
      </c>
      <c r="E28" s="69" t="s">
        <v>45</v>
      </c>
      <c r="F28" s="49">
        <v>10</v>
      </c>
      <c r="G28" s="49">
        <v>30</v>
      </c>
      <c r="H28" s="24">
        <v>30</v>
      </c>
      <c r="I28" s="50">
        <f t="shared" si="0"/>
        <v>70</v>
      </c>
      <c r="J28" s="51">
        <f aca="true" t="shared" si="2" ref="J28:J34">RANK(I28,I$6:I$34,1)</f>
        <v>23</v>
      </c>
    </row>
    <row r="29" spans="1:10" ht="15.75" customHeight="1">
      <c r="A29" s="94" t="s">
        <v>184</v>
      </c>
      <c r="B29" s="67">
        <v>907</v>
      </c>
      <c r="C29" s="69" t="s">
        <v>69</v>
      </c>
      <c r="D29" s="69" t="s">
        <v>19</v>
      </c>
      <c r="E29" s="69" t="s">
        <v>70</v>
      </c>
      <c r="F29" s="49">
        <v>11</v>
      </c>
      <c r="G29" s="49">
        <v>30</v>
      </c>
      <c r="H29" s="24">
        <v>30</v>
      </c>
      <c r="I29" s="50">
        <f t="shared" si="0"/>
        <v>71</v>
      </c>
      <c r="J29" s="51">
        <f t="shared" si="2"/>
        <v>24</v>
      </c>
    </row>
    <row r="30" spans="1:10" ht="15.75" customHeight="1">
      <c r="A30" s="94" t="s">
        <v>185</v>
      </c>
      <c r="B30" s="69">
        <v>332</v>
      </c>
      <c r="C30" s="73" t="s">
        <v>71</v>
      </c>
      <c r="D30" s="72" t="s">
        <v>72</v>
      </c>
      <c r="E30" s="75" t="s">
        <v>73</v>
      </c>
      <c r="F30" s="49">
        <v>30</v>
      </c>
      <c r="G30" s="49">
        <v>21</v>
      </c>
      <c r="H30" s="24">
        <v>23</v>
      </c>
      <c r="I30" s="50">
        <f t="shared" si="0"/>
        <v>74</v>
      </c>
      <c r="J30" s="51">
        <f t="shared" si="2"/>
        <v>25</v>
      </c>
    </row>
    <row r="31" spans="1:10" ht="15.75" customHeight="1">
      <c r="A31" s="61">
        <v>18</v>
      </c>
      <c r="B31" s="69">
        <v>531</v>
      </c>
      <c r="C31" s="69" t="s">
        <v>77</v>
      </c>
      <c r="D31" s="72" t="s">
        <v>72</v>
      </c>
      <c r="E31" s="72" t="s">
        <v>78</v>
      </c>
      <c r="F31" s="49">
        <v>27</v>
      </c>
      <c r="G31" s="49">
        <v>25</v>
      </c>
      <c r="H31" s="24">
        <v>24</v>
      </c>
      <c r="I31" s="50">
        <f t="shared" si="0"/>
        <v>76</v>
      </c>
      <c r="J31" s="51">
        <f t="shared" si="2"/>
        <v>26</v>
      </c>
    </row>
    <row r="32" spans="1:10" ht="15.75" customHeight="1">
      <c r="A32" s="61">
        <v>20</v>
      </c>
      <c r="B32" s="72">
        <v>471</v>
      </c>
      <c r="C32" s="69" t="s">
        <v>82</v>
      </c>
      <c r="D32" s="72" t="s">
        <v>20</v>
      </c>
      <c r="E32" s="72" t="s">
        <v>83</v>
      </c>
      <c r="F32" s="49">
        <v>17</v>
      </c>
      <c r="G32" s="49">
        <v>30</v>
      </c>
      <c r="H32" s="24">
        <v>30</v>
      </c>
      <c r="I32" s="50">
        <f t="shared" si="0"/>
        <v>77</v>
      </c>
      <c r="J32" s="51">
        <f t="shared" si="2"/>
        <v>27</v>
      </c>
    </row>
    <row r="33" spans="1:10" ht="15.75" customHeight="1">
      <c r="A33" s="61">
        <v>19</v>
      </c>
      <c r="B33" s="72">
        <v>2020</v>
      </c>
      <c r="C33" s="69" t="s">
        <v>79</v>
      </c>
      <c r="D33" s="72" t="s">
        <v>80</v>
      </c>
      <c r="E33" s="72" t="s">
        <v>81</v>
      </c>
      <c r="F33" s="49">
        <v>25</v>
      </c>
      <c r="G33" s="49">
        <v>30</v>
      </c>
      <c r="H33" s="24">
        <v>30</v>
      </c>
      <c r="I33" s="50">
        <f t="shared" si="0"/>
        <v>85</v>
      </c>
      <c r="J33" s="51">
        <f t="shared" si="2"/>
        <v>28</v>
      </c>
    </row>
    <row r="34" spans="1:10" ht="15.75" customHeight="1">
      <c r="A34" s="94" t="s">
        <v>182</v>
      </c>
      <c r="B34" s="69">
        <v>300</v>
      </c>
      <c r="C34" s="69" t="s">
        <v>63</v>
      </c>
      <c r="D34" s="69" t="s">
        <v>64</v>
      </c>
      <c r="E34" s="69" t="s">
        <v>65</v>
      </c>
      <c r="F34" s="49">
        <v>28</v>
      </c>
      <c r="G34" s="24">
        <v>30</v>
      </c>
      <c r="H34" s="24">
        <v>30</v>
      </c>
      <c r="I34" s="50">
        <f t="shared" si="0"/>
        <v>88</v>
      </c>
      <c r="J34" s="51">
        <f t="shared" si="2"/>
        <v>29</v>
      </c>
    </row>
    <row r="35" spans="2:10" ht="12.75">
      <c r="B35" s="54"/>
      <c r="C35" s="35"/>
      <c r="D35" s="35"/>
      <c r="E35" s="35"/>
      <c r="F35" s="55"/>
      <c r="G35" s="55"/>
      <c r="H35" s="55"/>
      <c r="I35" s="58"/>
      <c r="J35" s="54"/>
    </row>
    <row r="36" spans="2:10" ht="12.75">
      <c r="B36" s="54"/>
      <c r="C36" s="29" t="s">
        <v>22</v>
      </c>
      <c r="D36" s="35"/>
      <c r="E36" s="35"/>
      <c r="F36" s="29" t="s">
        <v>30</v>
      </c>
      <c r="G36" s="55"/>
      <c r="H36" s="55"/>
      <c r="I36" s="58"/>
      <c r="J36" s="54"/>
    </row>
    <row r="37" spans="2:10" ht="12.75">
      <c r="B37" s="54"/>
      <c r="C37" s="35"/>
      <c r="D37" s="35"/>
      <c r="E37" s="35"/>
      <c r="F37" s="59" t="s">
        <v>192</v>
      </c>
      <c r="G37" s="55"/>
      <c r="H37" s="55"/>
      <c r="I37" s="58"/>
      <c r="J37" s="54"/>
    </row>
    <row r="38" spans="2:10" ht="12.75">
      <c r="B38" s="54"/>
      <c r="C38" s="35"/>
      <c r="D38" s="35"/>
      <c r="E38" s="35"/>
      <c r="F38" s="59"/>
      <c r="G38" s="55"/>
      <c r="H38" s="55"/>
      <c r="I38" s="58"/>
      <c r="J38" s="54"/>
    </row>
    <row r="39" spans="2:10" ht="12.75">
      <c r="B39" s="54"/>
      <c r="C39" s="35"/>
      <c r="D39" s="35"/>
      <c r="E39" s="35"/>
      <c r="F39" s="55"/>
      <c r="G39" s="55"/>
      <c r="H39" s="55"/>
      <c r="I39" s="58"/>
      <c r="J39" s="54"/>
    </row>
    <row r="40" spans="2:10" ht="15">
      <c r="B40" s="54"/>
      <c r="C40" s="35"/>
      <c r="D40" s="35"/>
      <c r="E40" s="2" t="s">
        <v>162</v>
      </c>
      <c r="F40" s="55"/>
      <c r="G40" s="55"/>
      <c r="H40" s="55"/>
      <c r="I40" s="58"/>
      <c r="J40" s="54"/>
    </row>
    <row r="41" spans="2:10" ht="12.75">
      <c r="B41" s="54"/>
      <c r="C41" s="35"/>
      <c r="D41" s="35"/>
      <c r="E41" s="45" t="s">
        <v>193</v>
      </c>
      <c r="F41" s="55"/>
      <c r="G41" s="55"/>
      <c r="H41" s="55"/>
      <c r="I41" s="58"/>
      <c r="J41" s="54"/>
    </row>
    <row r="42" spans="2:10" ht="12.75">
      <c r="B42" s="54"/>
      <c r="C42" s="35"/>
      <c r="D42" s="35"/>
      <c r="E42" s="35"/>
      <c r="F42" s="55"/>
      <c r="G42" s="55"/>
      <c r="H42" s="55"/>
      <c r="I42" s="58"/>
      <c r="J42" s="54"/>
    </row>
    <row r="43" spans="1:10" ht="17.25" customHeight="1">
      <c r="A43" s="4" t="s">
        <v>158</v>
      </c>
      <c r="C43" s="46"/>
      <c r="D43" s="46"/>
      <c r="E43" s="46"/>
      <c r="F43" s="47"/>
      <c r="G43" s="47"/>
      <c r="H43" s="47"/>
      <c r="I43" s="47"/>
      <c r="J43" s="47"/>
    </row>
    <row r="44" spans="1:10" ht="12.75">
      <c r="A44" s="9" t="s">
        <v>35</v>
      </c>
      <c r="B44" s="9" t="s">
        <v>1</v>
      </c>
      <c r="C44" s="101" t="s">
        <v>2</v>
      </c>
      <c r="D44" s="103" t="s">
        <v>3</v>
      </c>
      <c r="E44" s="103" t="s">
        <v>4</v>
      </c>
      <c r="F44" s="105" t="s">
        <v>26</v>
      </c>
      <c r="G44" s="105" t="s">
        <v>27</v>
      </c>
      <c r="H44" s="105" t="s">
        <v>28</v>
      </c>
      <c r="I44" s="107" t="s">
        <v>29</v>
      </c>
      <c r="J44" s="109" t="s">
        <v>13</v>
      </c>
    </row>
    <row r="45" spans="1:10" ht="12.75">
      <c r="A45" s="16" t="s">
        <v>10</v>
      </c>
      <c r="B45" s="16" t="s">
        <v>10</v>
      </c>
      <c r="C45" s="102"/>
      <c r="D45" s="104"/>
      <c r="E45" s="104"/>
      <c r="F45" s="106"/>
      <c r="G45" s="106"/>
      <c r="H45" s="106"/>
      <c r="I45" s="108"/>
      <c r="J45" s="110"/>
    </row>
    <row r="46" spans="1:10" ht="21" customHeight="1">
      <c r="A46" s="61">
        <v>32</v>
      </c>
      <c r="B46" s="70">
        <v>1987</v>
      </c>
      <c r="C46" s="81" t="s">
        <v>108</v>
      </c>
      <c r="D46" s="70" t="s">
        <v>21</v>
      </c>
      <c r="E46" s="73" t="s">
        <v>109</v>
      </c>
      <c r="F46" s="49">
        <v>1</v>
      </c>
      <c r="G46" s="24">
        <v>3</v>
      </c>
      <c r="H46" s="24">
        <v>1</v>
      </c>
      <c r="I46" s="50">
        <f aca="true" t="shared" si="3" ref="I46:I64">SUM(F46:H46)</f>
        <v>5</v>
      </c>
      <c r="J46" s="51">
        <f aca="true" t="shared" si="4" ref="J46:J53">RANK(I46,I$46:I$64,1)</f>
        <v>1</v>
      </c>
    </row>
    <row r="47" spans="1:10" ht="21" customHeight="1">
      <c r="A47" s="61">
        <v>33</v>
      </c>
      <c r="B47" s="70">
        <v>3470</v>
      </c>
      <c r="C47" s="81" t="s">
        <v>110</v>
      </c>
      <c r="D47" s="70" t="s">
        <v>21</v>
      </c>
      <c r="E47" s="75" t="s">
        <v>111</v>
      </c>
      <c r="F47" s="49">
        <v>2</v>
      </c>
      <c r="G47" s="24">
        <v>4</v>
      </c>
      <c r="H47" s="24">
        <v>3</v>
      </c>
      <c r="I47" s="50">
        <f t="shared" si="3"/>
        <v>9</v>
      </c>
      <c r="J47" s="51">
        <f t="shared" si="4"/>
        <v>2</v>
      </c>
    </row>
    <row r="48" spans="1:10" ht="21" customHeight="1">
      <c r="A48" s="61">
        <v>38</v>
      </c>
      <c r="B48" s="72">
        <v>582</v>
      </c>
      <c r="C48" s="69" t="s">
        <v>120</v>
      </c>
      <c r="D48" s="72" t="s">
        <v>121</v>
      </c>
      <c r="E48" s="72" t="s">
        <v>122</v>
      </c>
      <c r="F48" s="49">
        <v>5</v>
      </c>
      <c r="G48" s="24">
        <v>2</v>
      </c>
      <c r="H48" s="24">
        <v>4</v>
      </c>
      <c r="I48" s="50">
        <f t="shared" si="3"/>
        <v>11</v>
      </c>
      <c r="J48" s="51">
        <f t="shared" si="4"/>
        <v>3</v>
      </c>
    </row>
    <row r="49" spans="1:10" ht="21" customHeight="1">
      <c r="A49" s="61">
        <v>31</v>
      </c>
      <c r="B49" s="70">
        <v>9939</v>
      </c>
      <c r="C49" s="69" t="s">
        <v>106</v>
      </c>
      <c r="D49" s="72" t="s">
        <v>21</v>
      </c>
      <c r="E49" s="69" t="s">
        <v>107</v>
      </c>
      <c r="F49" s="49">
        <v>7</v>
      </c>
      <c r="G49" s="24">
        <v>5</v>
      </c>
      <c r="H49" s="24">
        <v>2</v>
      </c>
      <c r="I49" s="50">
        <f t="shared" si="3"/>
        <v>14</v>
      </c>
      <c r="J49" s="51">
        <f t="shared" si="4"/>
        <v>4</v>
      </c>
    </row>
    <row r="50" spans="1:10" ht="21" customHeight="1">
      <c r="A50" s="61">
        <v>37</v>
      </c>
      <c r="B50" s="70">
        <v>275</v>
      </c>
      <c r="C50" s="69" t="s">
        <v>118</v>
      </c>
      <c r="D50" s="72" t="s">
        <v>18</v>
      </c>
      <c r="E50" s="72" t="s">
        <v>119</v>
      </c>
      <c r="F50" s="49">
        <v>4</v>
      </c>
      <c r="G50" s="24">
        <v>7</v>
      </c>
      <c r="H50" s="24">
        <v>6</v>
      </c>
      <c r="I50" s="50">
        <f t="shared" si="3"/>
        <v>17</v>
      </c>
      <c r="J50" s="51">
        <f t="shared" si="4"/>
        <v>5</v>
      </c>
    </row>
    <row r="51" spans="1:10" ht="21" customHeight="1">
      <c r="A51" s="61">
        <v>39</v>
      </c>
      <c r="B51" s="72">
        <v>1221</v>
      </c>
      <c r="C51" s="73" t="s">
        <v>123</v>
      </c>
      <c r="D51" s="72" t="s">
        <v>124</v>
      </c>
      <c r="E51" s="75" t="s">
        <v>125</v>
      </c>
      <c r="F51" s="49">
        <v>14</v>
      </c>
      <c r="G51" s="24">
        <v>1</v>
      </c>
      <c r="H51" s="24">
        <v>5</v>
      </c>
      <c r="I51" s="50">
        <f t="shared" si="3"/>
        <v>20</v>
      </c>
      <c r="J51" s="51">
        <f t="shared" si="4"/>
        <v>6</v>
      </c>
    </row>
    <row r="52" spans="1:10" ht="21" customHeight="1">
      <c r="A52" s="61">
        <v>47</v>
      </c>
      <c r="B52" s="69">
        <v>351</v>
      </c>
      <c r="C52" s="73" t="s">
        <v>144</v>
      </c>
      <c r="D52" s="72" t="s">
        <v>18</v>
      </c>
      <c r="E52" s="75" t="s">
        <v>145</v>
      </c>
      <c r="F52" s="49">
        <v>3</v>
      </c>
      <c r="G52" s="24">
        <v>10</v>
      </c>
      <c r="H52" s="24">
        <v>8</v>
      </c>
      <c r="I52" s="50">
        <f t="shared" si="3"/>
        <v>21</v>
      </c>
      <c r="J52" s="51">
        <f t="shared" si="4"/>
        <v>7</v>
      </c>
    </row>
    <row r="53" spans="1:10" ht="21" customHeight="1">
      <c r="A53" s="61">
        <v>36</v>
      </c>
      <c r="B53" s="72">
        <v>2901</v>
      </c>
      <c r="C53" s="73" t="s">
        <v>116</v>
      </c>
      <c r="D53" s="72" t="s">
        <v>115</v>
      </c>
      <c r="E53" s="75" t="s">
        <v>117</v>
      </c>
      <c r="F53" s="49">
        <v>6</v>
      </c>
      <c r="G53" s="24">
        <v>9</v>
      </c>
      <c r="H53" s="24">
        <v>12</v>
      </c>
      <c r="I53" s="50">
        <f t="shared" si="3"/>
        <v>27</v>
      </c>
      <c r="J53" s="51">
        <f t="shared" si="4"/>
        <v>8</v>
      </c>
    </row>
    <row r="54" spans="1:10" ht="21" customHeight="1">
      <c r="A54" s="61">
        <v>44</v>
      </c>
      <c r="B54" s="69">
        <v>348</v>
      </c>
      <c r="C54" s="73" t="s">
        <v>136</v>
      </c>
      <c r="D54" s="72" t="s">
        <v>137</v>
      </c>
      <c r="E54" s="75" t="s">
        <v>138</v>
      </c>
      <c r="F54" s="49">
        <v>8</v>
      </c>
      <c r="G54" s="24">
        <v>8</v>
      </c>
      <c r="H54" s="24">
        <v>11</v>
      </c>
      <c r="I54" s="50">
        <f t="shared" si="3"/>
        <v>27</v>
      </c>
      <c r="J54" s="51">
        <v>9</v>
      </c>
    </row>
    <row r="55" spans="1:10" ht="21" customHeight="1">
      <c r="A55" s="61">
        <v>34</v>
      </c>
      <c r="B55" s="72">
        <v>408</v>
      </c>
      <c r="C55" s="73" t="s">
        <v>112</v>
      </c>
      <c r="D55" s="72" t="s">
        <v>113</v>
      </c>
      <c r="E55" s="75" t="s">
        <v>114</v>
      </c>
      <c r="F55" s="49">
        <v>12</v>
      </c>
      <c r="G55" s="24">
        <v>6</v>
      </c>
      <c r="H55" s="24">
        <v>10</v>
      </c>
      <c r="I55" s="50">
        <f t="shared" si="3"/>
        <v>28</v>
      </c>
      <c r="J55" s="51">
        <f aca="true" t="shared" si="5" ref="J55:J63">RANK(I55,I$46:I$64,1)</f>
        <v>10</v>
      </c>
    </row>
    <row r="56" spans="1:10" ht="21" customHeight="1">
      <c r="A56" s="61">
        <v>35</v>
      </c>
      <c r="B56" s="72">
        <v>542</v>
      </c>
      <c r="C56" s="69" t="s">
        <v>168</v>
      </c>
      <c r="D56" s="72" t="s">
        <v>115</v>
      </c>
      <c r="E56" s="72" t="s">
        <v>126</v>
      </c>
      <c r="F56" s="49">
        <v>11</v>
      </c>
      <c r="G56" s="24">
        <v>13</v>
      </c>
      <c r="H56" s="24">
        <v>9</v>
      </c>
      <c r="I56" s="50">
        <f t="shared" si="3"/>
        <v>33</v>
      </c>
      <c r="J56" s="51">
        <f t="shared" si="5"/>
        <v>11</v>
      </c>
    </row>
    <row r="57" spans="1:10" ht="21" customHeight="1">
      <c r="A57" s="61">
        <v>40</v>
      </c>
      <c r="B57" s="69">
        <v>773</v>
      </c>
      <c r="C57" s="72" t="s">
        <v>127</v>
      </c>
      <c r="D57" s="72" t="s">
        <v>128</v>
      </c>
      <c r="E57" s="72" t="s">
        <v>129</v>
      </c>
      <c r="F57" s="49">
        <v>10</v>
      </c>
      <c r="G57" s="24">
        <v>17</v>
      </c>
      <c r="H57" s="24">
        <v>7</v>
      </c>
      <c r="I57" s="50">
        <f t="shared" si="3"/>
        <v>34</v>
      </c>
      <c r="J57" s="51">
        <f t="shared" si="5"/>
        <v>12</v>
      </c>
    </row>
    <row r="58" spans="1:10" ht="21" customHeight="1">
      <c r="A58" s="61">
        <v>30</v>
      </c>
      <c r="B58" s="72">
        <v>481</v>
      </c>
      <c r="C58" s="67" t="s">
        <v>103</v>
      </c>
      <c r="D58" s="70" t="s">
        <v>104</v>
      </c>
      <c r="E58" s="70" t="s">
        <v>105</v>
      </c>
      <c r="F58" s="49">
        <v>9</v>
      </c>
      <c r="G58" s="24">
        <v>12</v>
      </c>
      <c r="H58" s="24">
        <v>16</v>
      </c>
      <c r="I58" s="50">
        <f t="shared" si="3"/>
        <v>37</v>
      </c>
      <c r="J58" s="51">
        <f t="shared" si="5"/>
        <v>13</v>
      </c>
    </row>
    <row r="59" spans="1:10" ht="21" customHeight="1">
      <c r="A59" s="61">
        <v>41</v>
      </c>
      <c r="B59" s="69">
        <v>3100</v>
      </c>
      <c r="C59" s="79" t="s">
        <v>169</v>
      </c>
      <c r="D59" s="72" t="s">
        <v>130</v>
      </c>
      <c r="E59" s="80" t="s">
        <v>131</v>
      </c>
      <c r="F59" s="49">
        <v>15</v>
      </c>
      <c r="G59" s="24">
        <v>11</v>
      </c>
      <c r="H59" s="24">
        <v>15</v>
      </c>
      <c r="I59" s="50">
        <f t="shared" si="3"/>
        <v>41</v>
      </c>
      <c r="J59" s="51">
        <f t="shared" si="5"/>
        <v>14</v>
      </c>
    </row>
    <row r="60" spans="1:10" ht="21" customHeight="1">
      <c r="A60" s="61">
        <v>43</v>
      </c>
      <c r="B60" s="72">
        <v>25005</v>
      </c>
      <c r="C60" s="73" t="s">
        <v>170</v>
      </c>
      <c r="D60" s="72" t="s">
        <v>133</v>
      </c>
      <c r="E60" s="75" t="s">
        <v>135</v>
      </c>
      <c r="F60" s="49">
        <v>13</v>
      </c>
      <c r="G60" s="24">
        <v>14</v>
      </c>
      <c r="H60" s="24">
        <v>17</v>
      </c>
      <c r="I60" s="50">
        <f t="shared" si="3"/>
        <v>44</v>
      </c>
      <c r="J60" s="51">
        <f t="shared" si="5"/>
        <v>15</v>
      </c>
    </row>
    <row r="61" spans="1:10" ht="21" customHeight="1">
      <c r="A61" s="61">
        <v>48</v>
      </c>
      <c r="B61" s="69">
        <v>4044</v>
      </c>
      <c r="C61" s="79" t="s">
        <v>146</v>
      </c>
      <c r="D61" s="72" t="s">
        <v>147</v>
      </c>
      <c r="E61" s="80" t="s">
        <v>148</v>
      </c>
      <c r="F61" s="49">
        <v>17</v>
      </c>
      <c r="G61" s="24">
        <v>15</v>
      </c>
      <c r="H61" s="24">
        <v>13</v>
      </c>
      <c r="I61" s="50">
        <f t="shared" si="3"/>
        <v>45</v>
      </c>
      <c r="J61" s="51">
        <f t="shared" si="5"/>
        <v>16</v>
      </c>
    </row>
    <row r="62" spans="1:10" ht="21" customHeight="1">
      <c r="A62" s="61">
        <v>46</v>
      </c>
      <c r="B62" s="69">
        <v>801</v>
      </c>
      <c r="C62" s="73" t="s">
        <v>141</v>
      </c>
      <c r="D62" s="72" t="s">
        <v>142</v>
      </c>
      <c r="E62" s="75" t="s">
        <v>143</v>
      </c>
      <c r="F62" s="49">
        <v>16</v>
      </c>
      <c r="G62" s="24">
        <v>16</v>
      </c>
      <c r="H62" s="24">
        <v>14</v>
      </c>
      <c r="I62" s="50">
        <f t="shared" si="3"/>
        <v>46</v>
      </c>
      <c r="J62" s="51">
        <f t="shared" si="5"/>
        <v>17</v>
      </c>
    </row>
    <row r="63" spans="1:10" ht="21" customHeight="1">
      <c r="A63" s="61">
        <v>42</v>
      </c>
      <c r="B63" s="69">
        <v>1666</v>
      </c>
      <c r="C63" s="73" t="s">
        <v>132</v>
      </c>
      <c r="D63" s="72" t="s">
        <v>133</v>
      </c>
      <c r="E63" s="75" t="s">
        <v>134</v>
      </c>
      <c r="F63" s="49">
        <v>18</v>
      </c>
      <c r="G63" s="24">
        <v>18</v>
      </c>
      <c r="H63" s="24">
        <v>18</v>
      </c>
      <c r="I63" s="50">
        <f t="shared" si="3"/>
        <v>54</v>
      </c>
      <c r="J63" s="51">
        <f t="shared" si="5"/>
        <v>18</v>
      </c>
    </row>
    <row r="64" spans="1:10" ht="21" customHeight="1">
      <c r="A64" s="61">
        <v>45</v>
      </c>
      <c r="B64" s="69">
        <v>1990</v>
      </c>
      <c r="C64" s="73" t="s">
        <v>139</v>
      </c>
      <c r="D64" s="72" t="s">
        <v>18</v>
      </c>
      <c r="E64" s="75" t="s">
        <v>140</v>
      </c>
      <c r="F64" s="49">
        <v>23</v>
      </c>
      <c r="G64" s="24">
        <v>20</v>
      </c>
      <c r="H64" s="24">
        <v>20</v>
      </c>
      <c r="I64" s="50">
        <f t="shared" si="3"/>
        <v>63</v>
      </c>
      <c r="J64" s="51"/>
    </row>
    <row r="65" spans="2:10" ht="12.75">
      <c r="B65" s="54"/>
      <c r="C65" s="35"/>
      <c r="D65" s="35"/>
      <c r="E65" s="35"/>
      <c r="F65" s="55"/>
      <c r="G65" s="55"/>
      <c r="H65" s="55"/>
      <c r="I65" s="58"/>
      <c r="J65" s="54"/>
    </row>
    <row r="66" spans="2:9" ht="12.75">
      <c r="B66" s="54"/>
      <c r="C66" s="35"/>
      <c r="D66" s="35"/>
      <c r="E66" s="55"/>
      <c r="F66" s="29" t="s">
        <v>30</v>
      </c>
      <c r="G66" s="54"/>
      <c r="H66" s="54"/>
      <c r="I66" s="54"/>
    </row>
    <row r="67" spans="2:10" ht="12.75">
      <c r="B67" s="3"/>
      <c r="C67" s="29" t="s">
        <v>22</v>
      </c>
      <c r="D67" s="1"/>
      <c r="E67" s="29"/>
      <c r="F67" s="59" t="s">
        <v>192</v>
      </c>
      <c r="H67" s="56"/>
      <c r="I67" s="56"/>
      <c r="J67" s="56"/>
    </row>
    <row r="68" spans="2:10" ht="12.75">
      <c r="B68" s="3"/>
      <c r="C68" s="1"/>
      <c r="D68" s="1"/>
      <c r="E68" s="1"/>
      <c r="F68" s="56"/>
      <c r="G68" s="56"/>
      <c r="H68" s="56"/>
      <c r="I68" s="56"/>
      <c r="J68" s="56"/>
    </row>
  </sheetData>
  <sheetProtection/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H44:H45"/>
    <mergeCell ref="I44:I45"/>
    <mergeCell ref="J44:J45"/>
    <mergeCell ref="C44:C45"/>
    <mergeCell ref="D44:D45"/>
    <mergeCell ref="E44:E45"/>
    <mergeCell ref="F44:F45"/>
    <mergeCell ref="G44:G45"/>
  </mergeCells>
  <printOptions/>
  <pageMargins left="0.5511811023622047" right="0" top="0.1968503937007874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mine</cp:lastModifiedBy>
  <cp:lastPrinted>2014-09-14T14:50:01Z</cp:lastPrinted>
  <dcterms:created xsi:type="dcterms:W3CDTF">2012-05-31T17:40:57Z</dcterms:created>
  <dcterms:modified xsi:type="dcterms:W3CDTF">2014-09-14T16:08:30Z</dcterms:modified>
  <cp:category/>
  <cp:version/>
  <cp:contentType/>
  <cp:contentStatus/>
</cp:coreProperties>
</file>