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521" windowWidth="12120" windowHeight="8490" activeTab="0"/>
  </bookViews>
  <sheets>
    <sheet name="YARIŞ" sheetId="1" r:id="rId1"/>
  </sheets>
  <definedNames/>
  <calcPr fullCalcOnLoad="1"/>
</workbook>
</file>

<file path=xl/sharedStrings.xml><?xml version="1.0" encoding="utf-8"?>
<sst xmlns="http://schemas.openxmlformats.org/spreadsheetml/2006/main" count="122" uniqueCount="64">
  <si>
    <t>:</t>
  </si>
  <si>
    <t>No</t>
  </si>
  <si>
    <t>TCC</t>
  </si>
  <si>
    <t>hh:mm:ss</t>
  </si>
  <si>
    <t>Yelken</t>
  </si>
  <si>
    <t>Finiş Saati</t>
  </si>
  <si>
    <t>gün</t>
  </si>
  <si>
    <t>saniye</t>
  </si>
  <si>
    <t>GEÇİCİ SONUÇ</t>
  </si>
  <si>
    <t>SONUÇ</t>
  </si>
  <si>
    <t>PUANI</t>
  </si>
  <si>
    <t>Düz. Süre</t>
  </si>
  <si>
    <t>Sıra</t>
  </si>
  <si>
    <t>Puan</t>
  </si>
  <si>
    <t>Geçen Süre</t>
  </si>
  <si>
    <t>YARIŞ SEKRETERLİĞİ</t>
  </si>
  <si>
    <t>Tekne Adı</t>
  </si>
  <si>
    <t>Tekne Tipi</t>
  </si>
  <si>
    <t>Tekne Sahibi / Sorumlu Kişi</t>
  </si>
  <si>
    <t>Start Saati</t>
  </si>
  <si>
    <t xml:space="preserve">    * Destek sınıfında spinnaker (simetrik veya asimetrik ) kullanan tekneler</t>
  </si>
  <si>
    <t>TCF</t>
  </si>
  <si>
    <t>AZUREE 40</t>
  </si>
  <si>
    <t>ADA PUPA ADRENALİN</t>
  </si>
  <si>
    <t>OCEANIS 361</t>
  </si>
  <si>
    <t>BAVARIA 38</t>
  </si>
  <si>
    <t>YARIŞ KOMİTESİ BAŞKANI</t>
  </si>
  <si>
    <t xml:space="preserve">TAYK /XLIII. YIL DENİZ KUVVETLERİ KUPASI </t>
  </si>
  <si>
    <t>IRC IV (TURUNCU) -[TCC 0,979 ve altı</t>
  </si>
  <si>
    <t>YARIŞ</t>
  </si>
  <si>
    <t>ÇOK GÖVDELİ (BEYAZ)</t>
  </si>
  <si>
    <t>DESTEK (BEYAZ)</t>
  </si>
  <si>
    <t>MINX HEDEF YELKEN</t>
  </si>
  <si>
    <t>EVIDEA SELAN</t>
  </si>
  <si>
    <t>ELAN 310</t>
  </si>
  <si>
    <t>DHO ZIPKIN</t>
  </si>
  <si>
    <t>FIRST 33.7</t>
  </si>
  <si>
    <t>TURQUOISE</t>
  </si>
  <si>
    <t>OCEANIS 390</t>
  </si>
  <si>
    <t>YAŞASIN</t>
  </si>
  <si>
    <t>TRIMARAN</t>
  </si>
  <si>
    <t>HANSE 375</t>
  </si>
  <si>
    <t>BAVARIA 36</t>
  </si>
  <si>
    <t xml:space="preserve"> (İSTANBUL-SIĞACIK)  11-15 AĞUSTOS 2014</t>
  </si>
  <si>
    <t>YİĞİT EROĞLU</t>
  </si>
  <si>
    <t>BARIŞ ERSEMİZ</t>
  </si>
  <si>
    <t>DzKK/T. AYAZ KARASU</t>
  </si>
  <si>
    <t>DURAN İZGİ</t>
  </si>
  <si>
    <t>HAYRİ MURAT GÖKÇEN</t>
  </si>
  <si>
    <t>H. ARDIÇ GÜRSEL</t>
  </si>
  <si>
    <t>LEMON SAILING SCHOOL./FİKRET ORAL</t>
  </si>
  <si>
    <t>LEMON SAILING SCHOOL./A. MURAT TAN</t>
  </si>
  <si>
    <t>MERİH ERKAL/ÜMİT ÜSKÜP</t>
  </si>
  <si>
    <t>ERMAN AYVAZ</t>
  </si>
  <si>
    <t>RET</t>
  </si>
  <si>
    <t>* HAPPY LEMON ADAPUPA ADRENALİN</t>
  </si>
  <si>
    <t>* FUN LEMON</t>
  </si>
  <si>
    <t>* ANTMARE</t>
  </si>
  <si>
    <t>* HAPPY HOUR</t>
  </si>
  <si>
    <t>EVIDEA SELAN FİNİŞ SAATİ 03:33:16 (14.08.2014)</t>
  </si>
  <si>
    <t>ANTMARE FİNİŞ SAATİ: 0312:26  (14.08.2014)</t>
  </si>
  <si>
    <t>RDG</t>
  </si>
  <si>
    <t>PROTESTO KOMİTESİ KARARI İLE YARDIMA GİDEN EVIDEA SELAN VE ANTMARE TEKNELERİNİN FİNİŞ SAATLERİNDEN 120 DAKİKA DÜŞÜLMÜŞTÜR.</t>
  </si>
  <si>
    <t>14 Ağustos 2014 saat: 17:00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</si>
</sst>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</numFmts>
  <fonts count="32">
    <font>
      <sz val="10"/>
      <name val="Arial"/>
      <family val="0"/>
    </font>
    <font>
      <b/>
      <sz val="10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sz val="11"/>
      <name val="Arial Tur"/>
      <family val="2"/>
    </font>
    <font>
      <sz val="10"/>
      <name val="Arial Tur"/>
      <family val="2"/>
    </font>
    <font>
      <b/>
      <sz val="11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21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20" fontId="2" fillId="0" borderId="0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80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81" fontId="7" fillId="24" borderId="10" xfId="0" applyNumberFormat="1" applyFont="1" applyFill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center"/>
    </xf>
    <xf numFmtId="181" fontId="7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81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  <xf numFmtId="21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047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04775" y="238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352425</xdr:colOff>
      <xdr:row>12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04775" y="2381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104775" y="238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047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04775" y="238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352425</xdr:colOff>
      <xdr:row>12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04775" y="2381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104775" y="238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1047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104775" y="238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352425</xdr:colOff>
      <xdr:row>12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104775" y="2381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104775" y="238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352425</xdr:colOff>
      <xdr:row>12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04775" y="2381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04775" y="238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104775" y="238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352425</xdr:colOff>
      <xdr:row>12</xdr:row>
      <xdr:rowOff>0</xdr:rowOff>
    </xdr:to>
    <xdr:sp>
      <xdr:nvSpPr>
        <xdr:cNvPr id="16" name="Text Box 14"/>
        <xdr:cNvSpPr txBox="1">
          <a:spLocks noChangeArrowheads="1"/>
        </xdr:cNvSpPr>
      </xdr:nvSpPr>
      <xdr:spPr>
        <a:xfrm>
          <a:off x="104775" y="2381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104775" y="238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104775" y="238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104775" y="3562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104775" y="35623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>
      <xdr:nvSpPr>
        <xdr:cNvPr id="21" name="Text Box 20"/>
        <xdr:cNvSpPr txBox="1">
          <a:spLocks noChangeArrowheads="1"/>
        </xdr:cNvSpPr>
      </xdr:nvSpPr>
      <xdr:spPr>
        <a:xfrm>
          <a:off x="104775" y="35623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2" name="Text Box 21"/>
        <xdr:cNvSpPr txBox="1">
          <a:spLocks noChangeArrowheads="1"/>
        </xdr:cNvSpPr>
      </xdr:nvSpPr>
      <xdr:spPr>
        <a:xfrm>
          <a:off x="104775" y="3562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3" name="Text Box 7"/>
        <xdr:cNvSpPr txBox="1">
          <a:spLocks noChangeArrowheads="1"/>
        </xdr:cNvSpPr>
      </xdr:nvSpPr>
      <xdr:spPr>
        <a:xfrm>
          <a:off x="104775" y="3562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>
      <xdr:nvSpPr>
        <xdr:cNvPr id="24" name="Text Box 8"/>
        <xdr:cNvSpPr txBox="1">
          <a:spLocks noChangeArrowheads="1"/>
        </xdr:cNvSpPr>
      </xdr:nvSpPr>
      <xdr:spPr>
        <a:xfrm>
          <a:off x="104775" y="35623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>
      <xdr:nvSpPr>
        <xdr:cNvPr id="25" name="Text Box 11"/>
        <xdr:cNvSpPr txBox="1">
          <a:spLocks noChangeArrowheads="1"/>
        </xdr:cNvSpPr>
      </xdr:nvSpPr>
      <xdr:spPr>
        <a:xfrm>
          <a:off x="104775" y="35623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6" name="Text Box 12"/>
        <xdr:cNvSpPr txBox="1">
          <a:spLocks noChangeArrowheads="1"/>
        </xdr:cNvSpPr>
      </xdr:nvSpPr>
      <xdr:spPr>
        <a:xfrm>
          <a:off x="104775" y="3562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7" name="Text Box 22"/>
        <xdr:cNvSpPr txBox="1">
          <a:spLocks noChangeArrowheads="1"/>
        </xdr:cNvSpPr>
      </xdr:nvSpPr>
      <xdr:spPr>
        <a:xfrm>
          <a:off x="104775" y="3562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>
      <xdr:nvSpPr>
        <xdr:cNvPr id="28" name="Text Box 23"/>
        <xdr:cNvSpPr txBox="1">
          <a:spLocks noChangeArrowheads="1"/>
        </xdr:cNvSpPr>
      </xdr:nvSpPr>
      <xdr:spPr>
        <a:xfrm>
          <a:off x="104775" y="35623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>
      <xdr:nvSpPr>
        <xdr:cNvPr id="29" name="Text Box 26"/>
        <xdr:cNvSpPr txBox="1">
          <a:spLocks noChangeArrowheads="1"/>
        </xdr:cNvSpPr>
      </xdr:nvSpPr>
      <xdr:spPr>
        <a:xfrm>
          <a:off x="104775" y="35623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30" name="Text Box 27"/>
        <xdr:cNvSpPr txBox="1">
          <a:spLocks noChangeArrowheads="1"/>
        </xdr:cNvSpPr>
      </xdr:nvSpPr>
      <xdr:spPr>
        <a:xfrm>
          <a:off x="104775" y="3562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G38" sqref="G38"/>
    </sheetView>
  </sheetViews>
  <sheetFormatPr defaultColWidth="9.140625" defaultRowHeight="12.75"/>
  <cols>
    <col min="1" max="1" width="1.57421875" style="9" customWidth="1"/>
    <col min="2" max="2" width="5.7109375" style="9" customWidth="1"/>
    <col min="3" max="3" width="28.7109375" style="9" customWidth="1"/>
    <col min="4" max="4" width="12.421875" style="9" customWidth="1"/>
    <col min="5" max="5" width="31.140625" style="9" customWidth="1"/>
    <col min="6" max="6" width="7.57421875" style="13" customWidth="1"/>
    <col min="7" max="7" width="3.28125" style="13" customWidth="1"/>
    <col min="8" max="8" width="8.140625" style="13" customWidth="1"/>
    <col min="9" max="9" width="6.8515625" style="13" customWidth="1"/>
    <col min="10" max="10" width="5.140625" style="14" customWidth="1"/>
    <col min="11" max="11" width="7.28125" style="13" customWidth="1"/>
    <col min="12" max="12" width="3.57421875" style="13" customWidth="1"/>
    <col min="13" max="13" width="4.00390625" style="15" customWidth="1"/>
    <col min="14" max="14" width="7.28125" style="13" customWidth="1"/>
    <col min="15" max="15" width="3.57421875" style="13" customWidth="1"/>
    <col min="16" max="16" width="4.00390625" style="15" customWidth="1"/>
    <col min="17" max="17" width="5.140625" style="55" customWidth="1"/>
    <col min="18" max="16384" width="9.140625" style="13" customWidth="1"/>
  </cols>
  <sheetData>
    <row r="1" spans="1:17" s="6" customFormat="1" ht="15" customHeight="1">
      <c r="A1" s="29"/>
      <c r="B1" s="69"/>
      <c r="C1" s="69"/>
      <c r="D1" s="69"/>
      <c r="E1" s="69"/>
      <c r="F1" s="70"/>
      <c r="G1" s="71"/>
      <c r="H1" s="72"/>
      <c r="I1" s="73"/>
      <c r="J1" s="74"/>
      <c r="K1" s="73"/>
      <c r="L1" s="75"/>
      <c r="M1" s="75"/>
      <c r="N1" s="73"/>
      <c r="O1" s="75"/>
      <c r="P1" s="75"/>
      <c r="Q1" s="76"/>
    </row>
    <row r="2" spans="3:17" ht="14.25">
      <c r="C2" s="10"/>
      <c r="D2" s="10"/>
      <c r="E2" s="10"/>
      <c r="F2" s="10" t="s">
        <v>27</v>
      </c>
      <c r="I2" s="9"/>
      <c r="J2" s="11"/>
      <c r="K2" s="9"/>
      <c r="L2" s="9"/>
      <c r="M2" s="12"/>
      <c r="N2" s="9"/>
      <c r="O2" s="9"/>
      <c r="P2" s="12"/>
      <c r="Q2" s="49"/>
    </row>
    <row r="3" spans="5:17" ht="12.75">
      <c r="E3" s="83"/>
      <c r="F3" s="83" t="s">
        <v>43</v>
      </c>
      <c r="G3" s="14"/>
      <c r="J3" s="13"/>
      <c r="K3" s="15"/>
      <c r="M3" s="13"/>
      <c r="N3" s="15"/>
      <c r="O3" s="16"/>
      <c r="P3" s="16"/>
      <c r="Q3" s="15"/>
    </row>
    <row r="4" spans="1:17" s="8" customFormat="1" ht="16.5" customHeight="1">
      <c r="A4" s="7"/>
      <c r="B4" s="35"/>
      <c r="C4" s="35"/>
      <c r="D4" s="35"/>
      <c r="E4" s="35"/>
      <c r="F4" s="36"/>
      <c r="G4" s="37"/>
      <c r="H4" s="38"/>
      <c r="I4" s="39"/>
      <c r="J4" s="40"/>
      <c r="K4" s="39"/>
      <c r="L4" s="41"/>
      <c r="M4" s="42"/>
      <c r="N4" s="39"/>
      <c r="O4" s="41"/>
      <c r="P4" s="42"/>
      <c r="Q4" s="52"/>
    </row>
    <row r="5" spans="1:17" s="8" customFormat="1" ht="16.5" customHeight="1">
      <c r="A5" s="7"/>
      <c r="B5" s="35"/>
      <c r="C5" s="35"/>
      <c r="D5" s="35"/>
      <c r="E5" s="35"/>
      <c r="F5" s="36"/>
      <c r="G5" s="37"/>
      <c r="H5" s="38"/>
      <c r="I5" s="39"/>
      <c r="J5" s="40"/>
      <c r="K5" s="39"/>
      <c r="L5" s="41"/>
      <c r="M5" s="42"/>
      <c r="N5" s="39"/>
      <c r="O5" s="41"/>
      <c r="P5" s="42"/>
      <c r="Q5" s="52"/>
    </row>
    <row r="6" spans="1:17" s="27" customFormat="1" ht="18" customHeight="1">
      <c r="A6" s="44" t="s">
        <v>28</v>
      </c>
      <c r="B6" s="17"/>
      <c r="C6" s="17"/>
      <c r="D6" s="17"/>
      <c r="E6" s="17"/>
      <c r="F6" s="18" t="s">
        <v>19</v>
      </c>
      <c r="G6" s="19" t="s">
        <v>0</v>
      </c>
      <c r="H6" s="20">
        <v>0.6770833333333334</v>
      </c>
      <c r="I6" s="21"/>
      <c r="J6" s="22"/>
      <c r="K6" s="23"/>
      <c r="L6" s="19"/>
      <c r="M6" s="24"/>
      <c r="N6" s="25"/>
      <c r="O6" s="17"/>
      <c r="P6" s="26"/>
      <c r="Q6" s="54"/>
    </row>
    <row r="7" spans="1:17" s="6" customFormat="1" ht="12" customHeight="1">
      <c r="A7" s="101"/>
      <c r="B7" s="28" t="s">
        <v>4</v>
      </c>
      <c r="C7" s="91" t="s">
        <v>16</v>
      </c>
      <c r="D7" s="91" t="s">
        <v>17</v>
      </c>
      <c r="E7" s="91" t="s">
        <v>18</v>
      </c>
      <c r="F7" s="28" t="s">
        <v>5</v>
      </c>
      <c r="G7" s="96" t="s">
        <v>14</v>
      </c>
      <c r="H7" s="97"/>
      <c r="I7" s="98"/>
      <c r="J7" s="99" t="s">
        <v>2</v>
      </c>
      <c r="K7" s="93" t="s">
        <v>8</v>
      </c>
      <c r="L7" s="94"/>
      <c r="M7" s="95"/>
      <c r="N7" s="93" t="s">
        <v>9</v>
      </c>
      <c r="O7" s="94"/>
      <c r="P7" s="95"/>
      <c r="Q7" s="50" t="s">
        <v>29</v>
      </c>
    </row>
    <row r="8" spans="1:17" s="6" customFormat="1" ht="10.5" customHeight="1">
      <c r="A8" s="101"/>
      <c r="B8" s="30" t="s">
        <v>1</v>
      </c>
      <c r="C8" s="92"/>
      <c r="D8" s="92"/>
      <c r="E8" s="92"/>
      <c r="F8" s="31" t="s">
        <v>3</v>
      </c>
      <c r="G8" s="30" t="s">
        <v>6</v>
      </c>
      <c r="H8" s="31" t="s">
        <v>3</v>
      </c>
      <c r="I8" s="32" t="s">
        <v>7</v>
      </c>
      <c r="J8" s="100"/>
      <c r="K8" s="33" t="s">
        <v>11</v>
      </c>
      <c r="L8" s="33" t="s">
        <v>12</v>
      </c>
      <c r="M8" s="34" t="s">
        <v>13</v>
      </c>
      <c r="N8" s="33" t="s">
        <v>11</v>
      </c>
      <c r="O8" s="33" t="s">
        <v>12</v>
      </c>
      <c r="P8" s="34" t="s">
        <v>13</v>
      </c>
      <c r="Q8" s="51" t="s">
        <v>10</v>
      </c>
    </row>
    <row r="9" spans="1:17" s="6" customFormat="1" ht="18" customHeight="1">
      <c r="A9" s="45"/>
      <c r="B9" s="63">
        <v>773</v>
      </c>
      <c r="C9" s="63" t="s">
        <v>32</v>
      </c>
      <c r="D9" s="79" t="s">
        <v>25</v>
      </c>
      <c r="E9" s="64" t="s">
        <v>44</v>
      </c>
      <c r="F9" s="1">
        <v>0.8087037037037037</v>
      </c>
      <c r="G9" s="2">
        <v>2</v>
      </c>
      <c r="H9" s="3">
        <f>IF(F9&gt;H$6,F9-H$6,F9+24-H$6)</f>
        <v>0.13162037037037033</v>
      </c>
      <c r="I9" s="4">
        <f>DAY(G9)*24*60*60+HOUR(H9)*60*60+MINUTE(H9)*60+SECOND(H9)</f>
        <v>184172</v>
      </c>
      <c r="J9" s="66">
        <v>0.972</v>
      </c>
      <c r="K9" s="4">
        <f>I9*J9</f>
        <v>179015.184</v>
      </c>
      <c r="L9" s="5">
        <f aca="true" t="shared" si="0" ref="L9:M12">RANK(K9,K$9:K$13,1)</f>
        <v>1</v>
      </c>
      <c r="M9" s="5">
        <f t="shared" si="0"/>
        <v>1</v>
      </c>
      <c r="N9" s="4">
        <f>I9*J9</f>
        <v>179015.184</v>
      </c>
      <c r="O9" s="5">
        <f aca="true" t="shared" si="1" ref="O9:P12">RANK(N9,N$9:N$13,1)</f>
        <v>1</v>
      </c>
      <c r="P9" s="5">
        <f t="shared" si="1"/>
        <v>1</v>
      </c>
      <c r="Q9" s="57">
        <f>P9*2.5</f>
        <v>2.5</v>
      </c>
    </row>
    <row r="10" spans="1:18" s="6" customFormat="1" ht="18" customHeight="1">
      <c r="A10" s="45"/>
      <c r="B10" s="61">
        <v>3100</v>
      </c>
      <c r="C10" s="61" t="s">
        <v>33</v>
      </c>
      <c r="D10" s="80" t="s">
        <v>34</v>
      </c>
      <c r="E10" s="62" t="s">
        <v>45</v>
      </c>
      <c r="F10" s="89">
        <v>0.06476851851851852</v>
      </c>
      <c r="G10" s="2">
        <v>2</v>
      </c>
      <c r="H10" s="3">
        <f>IF(F10&gt;H$6,F10-H$6,F10+24-H$6)</f>
        <v>23.387685185185187</v>
      </c>
      <c r="I10" s="4">
        <f>DAY(G10)*24*60*60+HOUR(H10)*60*60+MINUTE(H10)*60+SECOND(H10)</f>
        <v>206296</v>
      </c>
      <c r="J10" s="66">
        <v>0.965</v>
      </c>
      <c r="K10" s="4">
        <f>I10*J10</f>
        <v>199075.63999999998</v>
      </c>
      <c r="L10" s="5">
        <f>RANK(K10,K$9:K$13,1)</f>
        <v>2</v>
      </c>
      <c r="M10" s="5">
        <f>RANK(L10,L$9:L$13,1)</f>
        <v>2</v>
      </c>
      <c r="N10" s="4">
        <f>I10*J10</f>
        <v>199075.63999999998</v>
      </c>
      <c r="O10" s="5">
        <f>RANK(N10,N$9:N$13,1)</f>
        <v>2</v>
      </c>
      <c r="P10" s="5">
        <f>RANK(O10,O$9:O$13,1)</f>
        <v>2</v>
      </c>
      <c r="Q10" s="57">
        <f>P10*2.5</f>
        <v>5</v>
      </c>
      <c r="R10" s="90" t="s">
        <v>61</v>
      </c>
    </row>
    <row r="11" spans="1:17" s="6" customFormat="1" ht="18" customHeight="1">
      <c r="A11" s="45"/>
      <c r="B11" s="61">
        <v>277</v>
      </c>
      <c r="C11" s="61" t="s">
        <v>37</v>
      </c>
      <c r="D11" s="80" t="s">
        <v>38</v>
      </c>
      <c r="E11" s="82" t="s">
        <v>47</v>
      </c>
      <c r="F11" s="1">
        <v>0.12696759259259258</v>
      </c>
      <c r="G11" s="2">
        <v>2</v>
      </c>
      <c r="H11" s="3">
        <f>IF(F11&gt;H$6,F11-H$6,F11+24-H$6)</f>
        <v>23.44988425925926</v>
      </c>
      <c r="I11" s="4">
        <f>DAY(G11)*24*60*60+HOUR(H11)*60*60+MINUTE(H11)*60+SECOND(H11)</f>
        <v>211670</v>
      </c>
      <c r="J11" s="66">
        <v>0.942</v>
      </c>
      <c r="K11" s="4">
        <f>I11*J11</f>
        <v>199393.13999999998</v>
      </c>
      <c r="L11" s="5">
        <f>RANK(K11,K$9:K$13,1)</f>
        <v>3</v>
      </c>
      <c r="M11" s="5">
        <f>RANK(L11,L$9:L$13,1)</f>
        <v>3</v>
      </c>
      <c r="N11" s="4">
        <f>I11*J11</f>
        <v>199393.13999999998</v>
      </c>
      <c r="O11" s="5">
        <f>RANK(N11,N$9:N$13,1)</f>
        <v>3</v>
      </c>
      <c r="P11" s="5">
        <f>RANK(O11,O$9:O$13,1)</f>
        <v>3</v>
      </c>
      <c r="Q11" s="57">
        <f>P11*2.5</f>
        <v>7.5</v>
      </c>
    </row>
    <row r="12" spans="1:17" s="6" customFormat="1" ht="18" customHeight="1">
      <c r="A12" s="45"/>
      <c r="B12" s="61">
        <v>337</v>
      </c>
      <c r="C12" s="61" t="s">
        <v>35</v>
      </c>
      <c r="D12" s="80" t="s">
        <v>36</v>
      </c>
      <c r="E12" s="64" t="s">
        <v>46</v>
      </c>
      <c r="F12" s="1">
        <v>0.697488425925926</v>
      </c>
      <c r="G12" s="2">
        <v>3</v>
      </c>
      <c r="H12" s="3">
        <f>IF(F12&gt;H$6,F12-H$6,F12+24-H$6)</f>
        <v>0.0204050925925926</v>
      </c>
      <c r="I12" s="4">
        <f>DAY(G12)*24*60*60+HOUR(H12)*60*60+MINUTE(H12)*60+SECOND(H12)</f>
        <v>260963</v>
      </c>
      <c r="J12" s="66">
        <v>0.964</v>
      </c>
      <c r="K12" s="4">
        <f>I12*J12</f>
        <v>251568.332</v>
      </c>
      <c r="L12" s="5">
        <f t="shared" si="0"/>
        <v>4</v>
      </c>
      <c r="M12" s="5">
        <f t="shared" si="0"/>
        <v>4</v>
      </c>
      <c r="N12" s="4">
        <f>I12*J12</f>
        <v>251568.332</v>
      </c>
      <c r="O12" s="5">
        <f t="shared" si="1"/>
        <v>4</v>
      </c>
      <c r="P12" s="5">
        <f t="shared" si="1"/>
        <v>4</v>
      </c>
      <c r="Q12" s="57">
        <f>P12*2.5</f>
        <v>10</v>
      </c>
    </row>
    <row r="13" spans="1:17" s="6" customFormat="1" ht="18" customHeight="1">
      <c r="A13" s="45"/>
      <c r="B13" s="61">
        <v>5051</v>
      </c>
      <c r="C13" s="63" t="s">
        <v>23</v>
      </c>
      <c r="D13" s="64" t="s">
        <v>24</v>
      </c>
      <c r="E13" s="64" t="s">
        <v>48</v>
      </c>
      <c r="F13" s="1" t="s">
        <v>54</v>
      </c>
      <c r="G13" s="2"/>
      <c r="H13" s="3"/>
      <c r="I13" s="4"/>
      <c r="J13" s="66">
        <v>0.926</v>
      </c>
      <c r="K13" s="4" t="s">
        <v>54</v>
      </c>
      <c r="L13" s="5"/>
      <c r="M13" s="5">
        <v>6</v>
      </c>
      <c r="N13" s="4" t="s">
        <v>54</v>
      </c>
      <c r="O13" s="5"/>
      <c r="P13" s="5">
        <v>6</v>
      </c>
      <c r="Q13" s="57">
        <f>P13*2.5</f>
        <v>15</v>
      </c>
    </row>
    <row r="14" spans="1:17" s="8" customFormat="1" ht="16.5" customHeight="1">
      <c r="A14" s="7"/>
      <c r="B14" s="35"/>
      <c r="C14" s="35"/>
      <c r="D14" s="35"/>
      <c r="E14" s="35"/>
      <c r="F14" s="36"/>
      <c r="G14" s="37"/>
      <c r="H14" s="38"/>
      <c r="I14" s="39"/>
      <c r="J14" s="40"/>
      <c r="K14" s="39"/>
      <c r="L14" s="41"/>
      <c r="M14" s="42"/>
      <c r="N14" s="39"/>
      <c r="O14" s="41"/>
      <c r="P14" s="42"/>
      <c r="Q14" s="52"/>
    </row>
    <row r="15" spans="1:17" s="27" customFormat="1" ht="18" customHeight="1">
      <c r="A15" s="44" t="s">
        <v>30</v>
      </c>
      <c r="B15" s="17"/>
      <c r="C15" s="17"/>
      <c r="D15" s="17"/>
      <c r="E15" s="17"/>
      <c r="F15" s="18" t="s">
        <v>19</v>
      </c>
      <c r="G15" s="19" t="s">
        <v>0</v>
      </c>
      <c r="H15" s="20">
        <v>0.6770833333333334</v>
      </c>
      <c r="I15" s="21"/>
      <c r="J15" s="22"/>
      <c r="K15" s="23"/>
      <c r="L15" s="19"/>
      <c r="M15" s="24"/>
      <c r="N15" s="25"/>
      <c r="O15" s="17"/>
      <c r="P15" s="26"/>
      <c r="Q15" s="54"/>
    </row>
    <row r="16" spans="1:17" s="6" customFormat="1" ht="12" customHeight="1">
      <c r="A16" s="101"/>
      <c r="B16" s="28" t="s">
        <v>4</v>
      </c>
      <c r="C16" s="91" t="s">
        <v>16</v>
      </c>
      <c r="D16" s="91" t="s">
        <v>17</v>
      </c>
      <c r="E16" s="91" t="s">
        <v>18</v>
      </c>
      <c r="F16" s="28" t="s">
        <v>5</v>
      </c>
      <c r="G16" s="96" t="s">
        <v>14</v>
      </c>
      <c r="H16" s="97"/>
      <c r="I16" s="98"/>
      <c r="J16" s="99" t="s">
        <v>21</v>
      </c>
      <c r="K16" s="93" t="s">
        <v>8</v>
      </c>
      <c r="L16" s="94"/>
      <c r="M16" s="95"/>
      <c r="N16" s="93" t="s">
        <v>9</v>
      </c>
      <c r="O16" s="94"/>
      <c r="P16" s="95"/>
      <c r="Q16" s="50" t="s">
        <v>29</v>
      </c>
    </row>
    <row r="17" spans="1:17" s="6" customFormat="1" ht="10.5" customHeight="1">
      <c r="A17" s="101"/>
      <c r="B17" s="30" t="s">
        <v>1</v>
      </c>
      <c r="C17" s="92"/>
      <c r="D17" s="102"/>
      <c r="E17" s="102"/>
      <c r="F17" s="31" t="s">
        <v>3</v>
      </c>
      <c r="G17" s="30" t="s">
        <v>6</v>
      </c>
      <c r="H17" s="31" t="s">
        <v>3</v>
      </c>
      <c r="I17" s="32" t="s">
        <v>7</v>
      </c>
      <c r="J17" s="100"/>
      <c r="K17" s="33" t="s">
        <v>11</v>
      </c>
      <c r="L17" s="33" t="s">
        <v>12</v>
      </c>
      <c r="M17" s="34" t="s">
        <v>13</v>
      </c>
      <c r="N17" s="33" t="s">
        <v>11</v>
      </c>
      <c r="O17" s="33" t="s">
        <v>12</v>
      </c>
      <c r="P17" s="34" t="s">
        <v>13</v>
      </c>
      <c r="Q17" s="51" t="s">
        <v>10</v>
      </c>
    </row>
    <row r="18" spans="1:17" s="6" customFormat="1" ht="18" customHeight="1">
      <c r="A18" s="46"/>
      <c r="B18" s="58"/>
      <c r="C18" s="60" t="s">
        <v>39</v>
      </c>
      <c r="D18" s="81" t="s">
        <v>40</v>
      </c>
      <c r="E18" s="81" t="s">
        <v>49</v>
      </c>
      <c r="F18" s="1">
        <v>0.8706828703703704</v>
      </c>
      <c r="G18" s="30">
        <v>1</v>
      </c>
      <c r="H18" s="3">
        <f>IF(F18&gt;H$15,F18-H$15,F18+24-H$15)</f>
        <v>0.19359953703703703</v>
      </c>
      <c r="I18" s="4">
        <f>DAY(G18)*24*60*60+HOUR(H18)*60*60+MINUTE(H18)*60+SECOND(H18)</f>
        <v>103127</v>
      </c>
      <c r="J18" s="56"/>
      <c r="K18" s="4"/>
      <c r="L18" s="5">
        <v>1</v>
      </c>
      <c r="M18" s="5">
        <v>1</v>
      </c>
      <c r="N18" s="4"/>
      <c r="O18" s="5">
        <v>1</v>
      </c>
      <c r="P18" s="5">
        <f>RANK(O18,O$18:O$18,1)</f>
        <v>1</v>
      </c>
      <c r="Q18" s="57">
        <f>P18*2.5</f>
        <v>2.5</v>
      </c>
    </row>
    <row r="19" spans="1:17" s="8" customFormat="1" ht="18.75" customHeight="1">
      <c r="A19" s="7"/>
      <c r="B19" s="35"/>
      <c r="C19" s="35"/>
      <c r="D19" s="35"/>
      <c r="E19" s="35"/>
      <c r="F19" s="36"/>
      <c r="G19" s="37"/>
      <c r="H19" s="38"/>
      <c r="I19" s="39"/>
      <c r="J19" s="40"/>
      <c r="K19" s="39"/>
      <c r="L19" s="41"/>
      <c r="M19" s="42"/>
      <c r="N19" s="39"/>
      <c r="O19" s="41"/>
      <c r="P19" s="42"/>
      <c r="Q19" s="52"/>
    </row>
    <row r="20" spans="1:17" s="27" customFormat="1" ht="18" customHeight="1">
      <c r="A20" s="44" t="s">
        <v>31</v>
      </c>
      <c r="B20" s="17"/>
      <c r="C20" s="17"/>
      <c r="D20" s="17"/>
      <c r="E20" s="17"/>
      <c r="F20" s="18" t="s">
        <v>19</v>
      </c>
      <c r="G20" s="19" t="s">
        <v>0</v>
      </c>
      <c r="H20" s="20">
        <v>0.6770833333333334</v>
      </c>
      <c r="I20" s="21"/>
      <c r="J20" s="22"/>
      <c r="K20" s="23"/>
      <c r="L20" s="19"/>
      <c r="M20" s="24"/>
      <c r="N20" s="25"/>
      <c r="O20" s="17"/>
      <c r="P20" s="26"/>
      <c r="Q20" s="54"/>
    </row>
    <row r="21" spans="1:17" s="6" customFormat="1" ht="12" customHeight="1">
      <c r="A21" s="101"/>
      <c r="B21" s="28" t="s">
        <v>4</v>
      </c>
      <c r="C21" s="91" t="s">
        <v>16</v>
      </c>
      <c r="D21" s="91" t="s">
        <v>17</v>
      </c>
      <c r="E21" s="91" t="s">
        <v>18</v>
      </c>
      <c r="F21" s="28" t="s">
        <v>5</v>
      </c>
      <c r="G21" s="96" t="s">
        <v>14</v>
      </c>
      <c r="H21" s="97"/>
      <c r="I21" s="98"/>
      <c r="J21" s="99" t="s">
        <v>21</v>
      </c>
      <c r="K21" s="93" t="s">
        <v>8</v>
      </c>
      <c r="L21" s="94"/>
      <c r="M21" s="95"/>
      <c r="N21" s="93" t="s">
        <v>9</v>
      </c>
      <c r="O21" s="94"/>
      <c r="P21" s="95"/>
      <c r="Q21" s="50" t="s">
        <v>29</v>
      </c>
    </row>
    <row r="22" spans="1:17" s="6" customFormat="1" ht="10.5" customHeight="1">
      <c r="A22" s="101"/>
      <c r="B22" s="30" t="s">
        <v>1</v>
      </c>
      <c r="C22" s="92"/>
      <c r="D22" s="102"/>
      <c r="E22" s="102"/>
      <c r="F22" s="31" t="s">
        <v>3</v>
      </c>
      <c r="G22" s="30" t="s">
        <v>6</v>
      </c>
      <c r="H22" s="31" t="s">
        <v>3</v>
      </c>
      <c r="I22" s="32" t="s">
        <v>7</v>
      </c>
      <c r="J22" s="100"/>
      <c r="K22" s="33" t="s">
        <v>11</v>
      </c>
      <c r="L22" s="33" t="s">
        <v>12</v>
      </c>
      <c r="M22" s="34" t="s">
        <v>13</v>
      </c>
      <c r="N22" s="33" t="s">
        <v>11</v>
      </c>
      <c r="O22" s="33" t="s">
        <v>12</v>
      </c>
      <c r="P22" s="34" t="s">
        <v>13</v>
      </c>
      <c r="Q22" s="51" t="s">
        <v>10</v>
      </c>
    </row>
    <row r="23" spans="1:18" s="6" customFormat="1" ht="18" customHeight="1">
      <c r="A23" s="46"/>
      <c r="B23" s="77"/>
      <c r="C23" s="84" t="s">
        <v>57</v>
      </c>
      <c r="D23" s="82" t="s">
        <v>41</v>
      </c>
      <c r="E23" s="82" t="s">
        <v>52</v>
      </c>
      <c r="F23" s="89">
        <v>0.05030092592592592</v>
      </c>
      <c r="G23" s="86">
        <v>2</v>
      </c>
      <c r="H23" s="3">
        <f>IF(F23&gt;H$20,F23-H$20,F23+24-H$20)</f>
        <v>23.373217592592592</v>
      </c>
      <c r="I23" s="4">
        <f>DAY(G23)*24*60*60+HOUR(H23)*60*60+MINUTE(H23)*60+SECOND(H23)</f>
        <v>205046</v>
      </c>
      <c r="J23" s="67">
        <v>1.045</v>
      </c>
      <c r="K23" s="4">
        <f>I23*J23</f>
        <v>214273.06999999998</v>
      </c>
      <c r="L23" s="5">
        <f aca="true" t="shared" si="2" ref="L23:M25">RANK(K23,K$23:K$26,1)</f>
        <v>1</v>
      </c>
      <c r="M23" s="5">
        <f t="shared" si="2"/>
        <v>1</v>
      </c>
      <c r="N23" s="4">
        <f>I23*J23</f>
        <v>214273.06999999998</v>
      </c>
      <c r="O23" s="5">
        <f aca="true" t="shared" si="3" ref="O23:P25">RANK(N23,N$23:N$26,1)</f>
        <v>1</v>
      </c>
      <c r="P23" s="5">
        <f t="shared" si="3"/>
        <v>1</v>
      </c>
      <c r="Q23" s="57">
        <f>P23*2.5</f>
        <v>2.5</v>
      </c>
      <c r="R23" s="90" t="s">
        <v>61</v>
      </c>
    </row>
    <row r="24" spans="1:17" s="6" customFormat="1" ht="18" customHeight="1">
      <c r="A24" s="46"/>
      <c r="B24" s="78">
        <v>97</v>
      </c>
      <c r="C24" s="63" t="s">
        <v>56</v>
      </c>
      <c r="D24" s="64" t="s">
        <v>22</v>
      </c>
      <c r="E24" s="64" t="s">
        <v>51</v>
      </c>
      <c r="F24" s="1">
        <v>0.10670138888888887</v>
      </c>
      <c r="G24" s="86">
        <v>2</v>
      </c>
      <c r="H24" s="3">
        <f>IF(F24&gt;H$20,F24-H$20,F24+24-H$20)</f>
        <v>23.429618055555558</v>
      </c>
      <c r="I24" s="4">
        <f>DAY(G24)*24*60*60+HOUR(H24)*60*60+MINUTE(H24)*60+SECOND(H24)</f>
        <v>209919</v>
      </c>
      <c r="J24" s="65">
        <v>1.068</v>
      </c>
      <c r="K24" s="4">
        <f>I24*J24</f>
        <v>224193.492</v>
      </c>
      <c r="L24" s="5">
        <f t="shared" si="2"/>
        <v>2</v>
      </c>
      <c r="M24" s="5">
        <f t="shared" si="2"/>
        <v>2</v>
      </c>
      <c r="N24" s="4">
        <f>I24*J24</f>
        <v>224193.492</v>
      </c>
      <c r="O24" s="5">
        <f t="shared" si="3"/>
        <v>2</v>
      </c>
      <c r="P24" s="5">
        <f t="shared" si="3"/>
        <v>2</v>
      </c>
      <c r="Q24" s="57">
        <f>P24*2.5</f>
        <v>5</v>
      </c>
    </row>
    <row r="25" spans="1:17" s="6" customFormat="1" ht="18" customHeight="1">
      <c r="A25" s="46"/>
      <c r="B25" s="64">
        <v>132</v>
      </c>
      <c r="C25" s="63" t="s">
        <v>55</v>
      </c>
      <c r="D25" s="64" t="s">
        <v>22</v>
      </c>
      <c r="E25" s="64" t="s">
        <v>50</v>
      </c>
      <c r="F25" s="1">
        <v>0.24216435185185184</v>
      </c>
      <c r="G25" s="30">
        <v>2</v>
      </c>
      <c r="H25" s="3">
        <f>IF(F25&gt;H$20,F25-H$20,F25+24-H$20)</f>
        <v>23.56508101851852</v>
      </c>
      <c r="I25" s="4">
        <f>DAY(G25)*24*60*60+HOUR(H25)*60*60+MINUTE(H25)*60+SECOND(H25)</f>
        <v>221623</v>
      </c>
      <c r="J25" s="65">
        <v>1.068</v>
      </c>
      <c r="K25" s="4">
        <f>I25*J25</f>
        <v>236693.364</v>
      </c>
      <c r="L25" s="5">
        <f t="shared" si="2"/>
        <v>3</v>
      </c>
      <c r="M25" s="5">
        <f t="shared" si="2"/>
        <v>3</v>
      </c>
      <c r="N25" s="4">
        <f>I25*J25</f>
        <v>236693.364</v>
      </c>
      <c r="O25" s="5">
        <f t="shared" si="3"/>
        <v>3</v>
      </c>
      <c r="P25" s="5">
        <f t="shared" si="3"/>
        <v>3</v>
      </c>
      <c r="Q25" s="57">
        <f>P25*2.5</f>
        <v>7.5</v>
      </c>
    </row>
    <row r="26" spans="1:17" s="6" customFormat="1" ht="18" customHeight="1">
      <c r="A26" s="46"/>
      <c r="B26" s="64">
        <v>454</v>
      </c>
      <c r="C26" s="63" t="s">
        <v>58</v>
      </c>
      <c r="D26" s="64" t="s">
        <v>42</v>
      </c>
      <c r="E26" s="64" t="s">
        <v>53</v>
      </c>
      <c r="F26" s="87" t="s">
        <v>54</v>
      </c>
      <c r="G26" s="86"/>
      <c r="H26" s="3"/>
      <c r="I26" s="4"/>
      <c r="J26" s="65">
        <v>1.032</v>
      </c>
      <c r="K26" s="4" t="s">
        <v>54</v>
      </c>
      <c r="L26" s="5"/>
      <c r="M26" s="5">
        <v>5</v>
      </c>
      <c r="N26" s="4" t="s">
        <v>54</v>
      </c>
      <c r="O26" s="5"/>
      <c r="P26" s="5">
        <v>5</v>
      </c>
      <c r="Q26" s="57">
        <f>P26*2.5</f>
        <v>12.5</v>
      </c>
    </row>
    <row r="27" spans="1:17" s="8" customFormat="1" ht="12.75" customHeight="1">
      <c r="A27" s="7"/>
      <c r="B27" s="35"/>
      <c r="C27" s="35"/>
      <c r="D27" s="35"/>
      <c r="E27" s="35"/>
      <c r="F27" s="36"/>
      <c r="G27" s="37"/>
      <c r="H27" s="38"/>
      <c r="I27" s="39"/>
      <c r="J27" s="40"/>
      <c r="K27" s="39"/>
      <c r="L27" s="41"/>
      <c r="M27" s="42"/>
      <c r="N27" s="39"/>
      <c r="O27" s="41"/>
      <c r="P27" s="42"/>
      <c r="Q27" s="52"/>
    </row>
    <row r="28" spans="1:17" s="8" customFormat="1" ht="12.75" customHeight="1">
      <c r="A28" s="7"/>
      <c r="B28" s="48" t="s">
        <v>20</v>
      </c>
      <c r="C28" s="47"/>
      <c r="D28" s="47"/>
      <c r="E28" s="35"/>
      <c r="F28" s="36"/>
      <c r="G28" s="37"/>
      <c r="H28" s="38"/>
      <c r="I28" s="39"/>
      <c r="J28" s="40"/>
      <c r="K28" s="39"/>
      <c r="L28" s="41"/>
      <c r="M28" s="42"/>
      <c r="N28" s="39"/>
      <c r="O28" s="41"/>
      <c r="P28" s="42"/>
      <c r="Q28" s="52"/>
    </row>
    <row r="29" spans="1:17" s="8" customFormat="1" ht="9" customHeight="1">
      <c r="A29" s="7"/>
      <c r="B29" s="7"/>
      <c r="C29" s="7"/>
      <c r="D29" s="35"/>
      <c r="E29" s="35"/>
      <c r="F29" s="36"/>
      <c r="G29" s="37"/>
      <c r="H29" s="38"/>
      <c r="I29" s="39"/>
      <c r="J29" s="42"/>
      <c r="K29" s="43"/>
      <c r="Q29" s="53"/>
    </row>
    <row r="30" spans="1:17" s="6" customFormat="1" ht="15" customHeight="1">
      <c r="A30" s="29"/>
      <c r="C30" s="88" t="s">
        <v>62</v>
      </c>
      <c r="D30" s="85"/>
      <c r="E30" s="85"/>
      <c r="F30" s="70"/>
      <c r="G30" s="71"/>
      <c r="H30" s="72"/>
      <c r="I30" s="73"/>
      <c r="J30" s="74"/>
      <c r="K30" s="73"/>
      <c r="L30" s="75"/>
      <c r="M30" s="75"/>
      <c r="N30" s="73"/>
      <c r="O30" s="75"/>
      <c r="P30" s="75"/>
      <c r="Q30" s="76"/>
    </row>
    <row r="31" spans="1:17" s="6" customFormat="1" ht="15" customHeight="1">
      <c r="A31" s="29"/>
      <c r="B31" s="69"/>
      <c r="C31" s="88" t="s">
        <v>59</v>
      </c>
      <c r="D31" s="85"/>
      <c r="E31" s="85"/>
      <c r="F31" s="70"/>
      <c r="G31" s="71"/>
      <c r="H31" s="72"/>
      <c r="I31" s="73"/>
      <c r="J31" s="74"/>
      <c r="K31" s="73"/>
      <c r="L31" s="75"/>
      <c r="M31" s="75"/>
      <c r="N31" s="73"/>
      <c r="O31" s="75"/>
      <c r="P31" s="75"/>
      <c r="Q31" s="76"/>
    </row>
    <row r="32" spans="1:17" s="6" customFormat="1" ht="15" customHeight="1">
      <c r="A32" s="29"/>
      <c r="B32" s="69"/>
      <c r="C32" s="88" t="s">
        <v>60</v>
      </c>
      <c r="D32" s="85"/>
      <c r="E32" s="85"/>
      <c r="F32" s="70"/>
      <c r="G32" s="71"/>
      <c r="H32" s="72"/>
      <c r="I32" s="73"/>
      <c r="J32" s="74"/>
      <c r="K32" s="73"/>
      <c r="L32" s="75"/>
      <c r="M32" s="75"/>
      <c r="N32" s="73"/>
      <c r="O32" s="75"/>
      <c r="P32" s="75"/>
      <c r="Q32" s="76"/>
    </row>
    <row r="33" spans="1:17" s="6" customFormat="1" ht="15" customHeight="1">
      <c r="A33" s="29"/>
      <c r="B33" s="69"/>
      <c r="C33" s="88"/>
      <c r="D33" s="85"/>
      <c r="E33" s="85"/>
      <c r="F33" s="70"/>
      <c r="G33" s="71"/>
      <c r="H33" s="72"/>
      <c r="I33" s="73"/>
      <c r="J33" s="74"/>
      <c r="K33" s="73"/>
      <c r="L33" s="75"/>
      <c r="M33" s="75"/>
      <c r="N33" s="73"/>
      <c r="O33" s="75"/>
      <c r="P33" s="75"/>
      <c r="Q33" s="76"/>
    </row>
    <row r="34" spans="1:17" s="6" customFormat="1" ht="15" customHeight="1">
      <c r="A34" s="29"/>
      <c r="B34" s="69"/>
      <c r="C34" s="88"/>
      <c r="D34" s="85"/>
      <c r="E34" s="85"/>
      <c r="F34" s="70"/>
      <c r="G34" s="71"/>
      <c r="H34" s="72"/>
      <c r="I34" s="73"/>
      <c r="J34" s="74"/>
      <c r="K34" s="73"/>
      <c r="L34" s="75"/>
      <c r="M34" s="75"/>
      <c r="N34" s="73"/>
      <c r="O34" s="75"/>
      <c r="P34" s="75"/>
      <c r="Q34" s="76"/>
    </row>
    <row r="35" spans="1:17" ht="14.25" customHeight="1">
      <c r="A35" s="59"/>
      <c r="B35" s="68" t="s">
        <v>26</v>
      </c>
      <c r="C35" s="7"/>
      <c r="J35" s="16"/>
      <c r="M35" s="42" t="s">
        <v>15</v>
      </c>
      <c r="P35" s="13"/>
      <c r="Q35" s="15"/>
    </row>
    <row r="36" ht="12.75">
      <c r="M36" s="41" t="s">
        <v>63</v>
      </c>
    </row>
  </sheetData>
  <sheetProtection/>
  <mergeCells count="24">
    <mergeCell ref="G16:I16"/>
    <mergeCell ref="J16:J17"/>
    <mergeCell ref="A7:A8"/>
    <mergeCell ref="A16:A17"/>
    <mergeCell ref="C16:C17"/>
    <mergeCell ref="D16:D17"/>
    <mergeCell ref="G21:I21"/>
    <mergeCell ref="J21:J22"/>
    <mergeCell ref="K21:M21"/>
    <mergeCell ref="N21:P21"/>
    <mergeCell ref="A21:A22"/>
    <mergeCell ref="C21:C22"/>
    <mergeCell ref="D21:D22"/>
    <mergeCell ref="E21:E22"/>
    <mergeCell ref="C7:C8"/>
    <mergeCell ref="D7:D8"/>
    <mergeCell ref="E7:E8"/>
    <mergeCell ref="N16:P16"/>
    <mergeCell ref="N7:P7"/>
    <mergeCell ref="K7:M7"/>
    <mergeCell ref="G7:I7"/>
    <mergeCell ref="J7:J8"/>
    <mergeCell ref="E16:E17"/>
    <mergeCell ref="K16:M16"/>
  </mergeCells>
  <printOptions/>
  <pageMargins left="0.35433070866141736" right="0" top="0.1968503937007874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mine</cp:lastModifiedBy>
  <cp:lastPrinted>2014-08-14T13:25:30Z</cp:lastPrinted>
  <dcterms:created xsi:type="dcterms:W3CDTF">2001-08-31T07:36:14Z</dcterms:created>
  <dcterms:modified xsi:type="dcterms:W3CDTF">2014-08-14T14:42:09Z</dcterms:modified>
  <cp:category/>
  <cp:version/>
  <cp:contentType/>
  <cp:contentStatus/>
</cp:coreProperties>
</file>