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2"/>
  </bookViews>
  <sheets>
    <sheet name="Koyiçi 3" sheetId="1" r:id="rId1"/>
    <sheet name="Koyiçi 4" sheetId="2" r:id="rId2"/>
    <sheet name="SONUÇ 3-4" sheetId="3" r:id="rId3"/>
  </sheets>
  <definedNames/>
  <calcPr fullCalcOnLoad="1"/>
</workbook>
</file>

<file path=xl/sharedStrings.xml><?xml version="1.0" encoding="utf-8"?>
<sst xmlns="http://schemas.openxmlformats.org/spreadsheetml/2006/main" count="805" uniqueCount="175">
  <si>
    <t>IRC I (SARI) - [TCC 1,070 ve üzeri ve Mumm 30 (Farr 30)  tipi tekneler]</t>
  </si>
  <si>
    <t>Start Saati :</t>
  </si>
  <si>
    <t>YELKEN</t>
  </si>
  <si>
    <t>TEKNE ADI</t>
  </si>
  <si>
    <t xml:space="preserve">TEKNE TİPİ </t>
  </si>
  <si>
    <t>SAHİBİ / SORUMLU KİŞİ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</si>
  <si>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</si>
  <si>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</si>
  <si>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</si>
  <si>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</si>
  <si>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</si>
  <si>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</si>
  <si>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</si>
  <si>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</si>
  <si>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</si>
  <si>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</si>
  <si>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</si>
  <si>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PUANI</t>
  </si>
  <si>
    <t>ORIENT EXPRESS VI</t>
  </si>
  <si>
    <t>FARR 55</t>
  </si>
  <si>
    <t>BÜLENT ATABAY</t>
  </si>
  <si>
    <t>FARR 40</t>
  </si>
  <si>
    <t>ORION</t>
  </si>
  <si>
    <t>MAT 12</t>
  </si>
  <si>
    <t>PROTOTYPE</t>
  </si>
  <si>
    <t>FB SPOR KULÜBÜ/OĞUZ AYAN</t>
  </si>
  <si>
    <t>DEFİNE</t>
  </si>
  <si>
    <t>FIRST 50</t>
  </si>
  <si>
    <t>A 40 RC</t>
  </si>
  <si>
    <t>OREL KALOMENİ/GÜNKUT AYVAZOĞLU</t>
  </si>
  <si>
    <t>KEYİF 60</t>
  </si>
  <si>
    <t>GRAND SOLEIL 45</t>
  </si>
  <si>
    <t>FIRST 40</t>
  </si>
  <si>
    <t>DAPHNE</t>
  </si>
  <si>
    <t>AZUREE 40</t>
  </si>
  <si>
    <t>SATUĞ KÜÇÜKKAYALAR</t>
  </si>
  <si>
    <t>ŞEF-HEDEF YELKEN</t>
  </si>
  <si>
    <t>KORZA</t>
  </si>
  <si>
    <t>GÜRHAN TÜKER</t>
  </si>
  <si>
    <t>IRC II (YEŞİL) - [TCC 1,069 - 1,025 arası]</t>
  </si>
  <si>
    <t>FIRST 40.7</t>
  </si>
  <si>
    <t>MAT 1010</t>
  </si>
  <si>
    <t>KAAN ÖZGÖNENÇ</t>
  </si>
  <si>
    <t>MATRAK</t>
  </si>
  <si>
    <t>AHMET EKER</t>
  </si>
  <si>
    <t>i-Marine  F 35</t>
  </si>
  <si>
    <t>FIRST 35</t>
  </si>
  <si>
    <t>EJDER VAROL</t>
  </si>
  <si>
    <t>YARIŞ SEKRETERLİĞİ</t>
  </si>
  <si>
    <t>IRC III (LACİVERT) - [TCC 1,024 - 0,980 arası]</t>
  </si>
  <si>
    <t>GBR186N</t>
  </si>
  <si>
    <t>HAKAN YAZICI/SELİM YAZICI</t>
  </si>
  <si>
    <t>KEYİF</t>
  </si>
  <si>
    <t>SUN FAST 3200</t>
  </si>
  <si>
    <t>MERİH BALTA/MEHMET AKİF BALTA</t>
  </si>
  <si>
    <t>FIRST 34.7</t>
  </si>
  <si>
    <t>DENİZ YILMAZ</t>
  </si>
  <si>
    <t>YEDİÇERİLER</t>
  </si>
  <si>
    <t>MAT 10</t>
  </si>
  <si>
    <t>FEYYAZ ÜNAL</t>
  </si>
  <si>
    <t>IRC IV (TURUNCU) - [TCC 0,979 VE ALTI]</t>
  </si>
  <si>
    <t>OCEANIS 350</t>
  </si>
  <si>
    <t>CİHAT KALKIŞ</t>
  </si>
  <si>
    <t>Yelken</t>
  </si>
  <si>
    <t>Tekne Adı</t>
  </si>
  <si>
    <t>Tekne Tipi</t>
  </si>
  <si>
    <t>Tekne Sahibi / Sorumlu Kişi</t>
  </si>
  <si>
    <t>KOYİÇİ</t>
  </si>
  <si>
    <t xml:space="preserve">TOPLAM </t>
  </si>
  <si>
    <t>SIRA</t>
  </si>
  <si>
    <t>No</t>
  </si>
  <si>
    <t>PUAN</t>
  </si>
  <si>
    <t>TAYK / XXI. YIL DOĞU EGE YELKEN HAFTASI</t>
  </si>
  <si>
    <t>SUI5603</t>
  </si>
  <si>
    <t xml:space="preserve">LURIGNA </t>
  </si>
  <si>
    <t>BALTIC 56</t>
  </si>
  <si>
    <t>KARL ENZLER</t>
  </si>
  <si>
    <t>GRE 1234</t>
  </si>
  <si>
    <t>JİNETERA</t>
  </si>
  <si>
    <t>DK 46</t>
  </si>
  <si>
    <t>IOANNIS KOPSIDAS/THANOS ANDRONIKOS</t>
  </si>
  <si>
    <t>FIN13131</t>
  </si>
  <si>
    <t>FARRFARA</t>
  </si>
  <si>
    <t>FARRFARA EKİBİ/ERHAN UZUN</t>
  </si>
  <si>
    <t>BORUSAN RACING-ÇILGIN SİGMA</t>
  </si>
  <si>
    <t>BÜLENT DEMİRCİOĞLU/BORA GÜMÜŞDAL</t>
  </si>
  <si>
    <t>BOREAS - VODAFONE</t>
  </si>
  <si>
    <t>FLYING BOX LEMON-ARKAS</t>
  </si>
  <si>
    <t>LEMON SAILING SCHOOL/PAMİR SEZENER</t>
  </si>
  <si>
    <t>ALVIMEDICA 2</t>
  </si>
  <si>
    <t>CEM BOZKURT/SİNAN SÜMER</t>
  </si>
  <si>
    <t>PROTEL - MATMAZEL</t>
  </si>
  <si>
    <t>MAT 1245</t>
  </si>
  <si>
    <t>TOKA YELKEN EKİBİ/CEM SOMER</t>
  </si>
  <si>
    <t>VEDAT ÇALIK/ONUR TOK</t>
  </si>
  <si>
    <t>FENERBAHÇE 1-BOĞAZİÇİ ÜNİ.</t>
  </si>
  <si>
    <t>YÜCEL ÖZBEK/SELİM KAKIŞ</t>
  </si>
  <si>
    <t>ARCORA - 4 KMS RC</t>
  </si>
  <si>
    <t>BIG EASY</t>
  </si>
  <si>
    <t>GRAND SOLEIL</t>
  </si>
  <si>
    <t>SERDAR ARAL</t>
  </si>
  <si>
    <t>KIA-ACADIA 3</t>
  </si>
  <si>
    <t>VEDAT TEZMAN/ORHAN TÜKER</t>
  </si>
  <si>
    <t>CİCİKO 2</t>
  </si>
  <si>
    <t>DEHLER 41</t>
  </si>
  <si>
    <t>NIKOLA ÇERKEZO/MURAT SUNTAY</t>
  </si>
  <si>
    <t>GRE 631</t>
  </si>
  <si>
    <t>CODE ZERO-VODAFONE</t>
  </si>
  <si>
    <t>MUMM 36</t>
  </si>
  <si>
    <t>BELEGRIS MICHALIS</t>
  </si>
  <si>
    <t>SWED. YACHTS 50</t>
  </si>
  <si>
    <t>HEDEF YELKEN/LEVENT ÖZGEN</t>
  </si>
  <si>
    <t>ERCÜMENT GÜMRÜK/ELİF GÜMRÜK</t>
  </si>
  <si>
    <t>ESHQUIA</t>
  </si>
  <si>
    <t>ERSAN BAYRAKTAR</t>
  </si>
  <si>
    <t>GRE 74</t>
  </si>
  <si>
    <t>BAXIMUS</t>
  </si>
  <si>
    <t>X-35</t>
  </si>
  <si>
    <t>BAXEVANIS THANASSIS</t>
  </si>
  <si>
    <t>ORHAN ÖZDAŞ</t>
  </si>
  <si>
    <t>KOMET - CHEESE</t>
  </si>
  <si>
    <t>LEVENT ÖZYÜRÜK/ARDA BAYKAL</t>
  </si>
  <si>
    <t>LOGO</t>
  </si>
  <si>
    <t>TUĞRUL TEKBULUT/SERDAR ÖNER</t>
  </si>
  <si>
    <t>BOSPHORUS SAILING&amp;CHARTER</t>
  </si>
  <si>
    <t>RIFAT BAŞAK/KAAN GÜNGÖR</t>
  </si>
  <si>
    <t>İZMİR YELKEN AKADEMİSİ</t>
  </si>
  <si>
    <t>KAAN ÖZGÖNENÇ/METİN ŞERİFHAN</t>
  </si>
  <si>
    <t>F 35 - HEDEF YELKEN - ERGO</t>
  </si>
  <si>
    <t>VEDAT TEZMAN/YİĞİT EROĞLU</t>
  </si>
  <si>
    <t>EKER-YAYIK AYRAN</t>
  </si>
  <si>
    <t>A 35</t>
  </si>
  <si>
    <t>VOLVO CARS - KEYFİM 3,5</t>
  </si>
  <si>
    <t>EKER-GEMLİK YK</t>
  </si>
  <si>
    <t>AHMET EKER/MUSTAFA ÖNCÜ</t>
  </si>
  <si>
    <t>TUANA - 1</t>
  </si>
  <si>
    <t>F 35</t>
  </si>
  <si>
    <t>FATİH KONUKOĞLU</t>
  </si>
  <si>
    <t>PUMA-HUNTER</t>
  </si>
  <si>
    <t>ERGÜN TÜRKER</t>
  </si>
  <si>
    <t>GÜNEŞ SİGORTA - FALCON</t>
  </si>
  <si>
    <t>SHAK SHUKA</t>
  </si>
  <si>
    <t>HASAN UTKU ÇETİNER</t>
  </si>
  <si>
    <t>ADA PUPA-ADRENALİN</t>
  </si>
  <si>
    <t>OCEANIS 361</t>
  </si>
  <si>
    <t>HAYRİ MURAT GÖKÇEN</t>
  </si>
  <si>
    <t>AKFEN-LADY ANTIOCHE</t>
  </si>
  <si>
    <t>DUFOUR 30</t>
  </si>
  <si>
    <t>ÖZCAN ÖZVERİM/AKIN TELATAR</t>
  </si>
  <si>
    <t>YARIŞ</t>
  </si>
  <si>
    <t>YARIŞI 3</t>
  </si>
  <si>
    <t>YARIŞI 4</t>
  </si>
  <si>
    <t>YARIŞ KOMİTESİ BAŞKANI</t>
  </si>
  <si>
    <t>17 TEMMUZ 2013</t>
  </si>
  <si>
    <t xml:space="preserve">KOYİÇİ YARIŞI 4 </t>
  </si>
  <si>
    <t>9 EYLÜL ÜNİVERSİTESİ - KALKIŞ</t>
  </si>
  <si>
    <t>DNC</t>
  </si>
  <si>
    <t xml:space="preserve"> </t>
  </si>
  <si>
    <t>RET</t>
  </si>
  <si>
    <t>OCS</t>
  </si>
  <si>
    <t>DSQ</t>
  </si>
  <si>
    <t xml:space="preserve">  </t>
  </si>
  <si>
    <t xml:space="preserve">DNC </t>
  </si>
  <si>
    <t>DNS</t>
  </si>
  <si>
    <t xml:space="preserve">   KOYİÇİ YARIŞI 3 </t>
  </si>
  <si>
    <t xml:space="preserve">17 Temmuz 2013 Saat: 15:50 </t>
  </si>
  <si>
    <t>17 Temmuz 2013 Saat: 17:15</t>
  </si>
  <si>
    <t xml:space="preserve">17 Temmuz 2013 Saat:17:20 </t>
  </si>
  <si>
    <t>RDG</t>
  </si>
  <si>
    <t xml:space="preserve"> KOYİÇİ YARIŞI 4 </t>
  </si>
  <si>
    <t>17 Temmuz 2013 Saat:18:30</t>
  </si>
  <si>
    <t xml:space="preserve">         17 TEMMUZ 2013 - GÜNÜN DEĞERLENDİRMESİ</t>
  </si>
  <si>
    <t xml:space="preserve">             TAYK / XXI. YIL DOĞU EGE YELKEN HAFTASI </t>
  </si>
  <si>
    <t>17 Temmuz 2013 Saat:19:15</t>
  </si>
  <si>
    <t xml:space="preserve">17 Temmuz 2013 Saat: 19:10 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</si>
</sst>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dd/mm/yyyy;@"/>
  </numFmts>
  <fonts count="38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0"/>
      <color indexed="8"/>
      <name val="Arial Tur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Times New Roman Tur"/>
      <family val="1"/>
    </font>
    <font>
      <b/>
      <sz val="8"/>
      <name val="Times New Roman Tur"/>
      <family val="1"/>
    </font>
    <font>
      <b/>
      <sz val="11"/>
      <name val="Times New Roman Tur"/>
      <family val="1"/>
    </font>
    <font>
      <b/>
      <sz val="8"/>
      <name val="Arial Tur"/>
      <family val="2"/>
    </font>
    <font>
      <b/>
      <sz val="8"/>
      <color indexed="8"/>
      <name val="Arial Tur"/>
      <family val="2"/>
    </font>
    <font>
      <b/>
      <sz val="12"/>
      <name val="Arial Tur"/>
      <family val="2"/>
    </font>
    <font>
      <b/>
      <sz val="9"/>
      <color indexed="8"/>
      <name val="Arial Tur"/>
      <family val="2"/>
    </font>
    <font>
      <sz val="9"/>
      <color indexed="8"/>
      <name val="Arial Tur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7" fillId="7" borderId="6" applyNumberFormat="0" applyAlignment="0" applyProtection="0"/>
    <xf numFmtId="0" fontId="18" fillId="16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0" fillId="17" borderId="8" applyNumberFormat="0" applyFont="0" applyAlignment="0" applyProtection="0"/>
    <xf numFmtId="0" fontId="21" fillId="1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72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3" borderId="10" xfId="0" applyFont="1" applyFill="1" applyBorder="1" applyAlignment="1" applyProtection="1">
      <alignment horizontal="center"/>
      <protection locked="0"/>
    </xf>
    <xf numFmtId="0" fontId="3" fillId="23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172" fontId="0" fillId="0" borderId="0" xfId="0" applyNumberFormat="1" applyAlignment="1">
      <alignment/>
    </xf>
    <xf numFmtId="0" fontId="27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29" fillId="0" borderId="0" xfId="0" applyFont="1" applyBorder="1" applyAlignment="1">
      <alignment horizontal="center"/>
    </xf>
    <xf numFmtId="172" fontId="30" fillId="0" borderId="0" xfId="0" applyNumberFormat="1" applyFont="1" applyBorder="1" applyAlignment="1" applyProtection="1">
      <alignment horizontal="center"/>
      <protection locked="0"/>
    </xf>
    <xf numFmtId="1" fontId="31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32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32" fillId="0" borderId="11" xfId="0" applyFont="1" applyFill="1" applyBorder="1" applyAlignment="1" applyProtection="1">
      <alignment horizontal="center"/>
      <protection locked="0"/>
    </xf>
    <xf numFmtId="0" fontId="34" fillId="0" borderId="13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34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72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172" fontId="30" fillId="0" borderId="15" xfId="0" applyNumberFormat="1" applyFont="1" applyBorder="1" applyAlignment="1" applyProtection="1">
      <alignment horizontal="center"/>
      <protection locked="0"/>
    </xf>
    <xf numFmtId="1" fontId="31" fillId="0" borderId="15" xfId="0" applyNumberFormat="1" applyFont="1" applyBorder="1" applyAlignment="1">
      <alignment horizontal="center"/>
    </xf>
    <xf numFmtId="1" fontId="36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6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 locked="0"/>
    </xf>
    <xf numFmtId="172" fontId="32" fillId="0" borderId="10" xfId="0" applyNumberFormat="1" applyFont="1" applyBorder="1" applyAlignment="1" applyProtection="1">
      <alignment horizontal="center" vertical="center"/>
      <protection locked="0"/>
    </xf>
    <xf numFmtId="172" fontId="3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29" fillId="0" borderId="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 vertical="center"/>
    </xf>
    <xf numFmtId="1" fontId="32" fillId="0" borderId="11" xfId="0" applyNumberFormat="1" applyFont="1" applyBorder="1" applyAlignment="1">
      <alignment horizontal="center" vertical="center"/>
    </xf>
    <xf numFmtId="1" fontId="35" fillId="0" borderId="12" xfId="0" applyNumberFormat="1" applyFont="1" applyBorder="1" applyAlignment="1">
      <alignment horizontal="center"/>
    </xf>
    <xf numFmtId="1" fontId="36" fillId="0" borderId="14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1" fontId="29" fillId="0" borderId="15" xfId="0" applyNumberFormat="1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6" fillId="0" borderId="13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3" fillId="23" borderId="19" xfId="0" applyFont="1" applyFill="1" applyBorder="1" applyAlignment="1" applyProtection="1">
      <alignment horizontal="center"/>
      <protection locked="0"/>
    </xf>
    <xf numFmtId="0" fontId="3" fillId="23" borderId="19" xfId="0" applyFont="1" applyFill="1" applyBorder="1" applyAlignment="1">
      <alignment horizontal="center"/>
    </xf>
    <xf numFmtId="0" fontId="3" fillId="23" borderId="12" xfId="0" applyFont="1" applyFill="1" applyBorder="1" applyAlignment="1">
      <alignment horizontal="center"/>
    </xf>
    <xf numFmtId="174" fontId="6" fillId="23" borderId="12" xfId="0" applyNumberFormat="1" applyFont="1" applyFill="1" applyBorder="1" applyAlignment="1" applyProtection="1">
      <alignment horizontal="center"/>
      <protection locked="0"/>
    </xf>
    <xf numFmtId="0" fontId="3" fillId="23" borderId="19" xfId="0" applyFont="1" applyFill="1" applyBorder="1" applyAlignment="1" applyProtection="1">
      <alignment horizontal="center"/>
      <protection/>
    </xf>
    <xf numFmtId="0" fontId="3" fillId="23" borderId="12" xfId="0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3" fillId="23" borderId="10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00025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00025" y="5715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00025" y="5715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0025" y="5715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3" name="Text Box 30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200025" y="5715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00025" y="537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00025" y="537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00025" y="537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25" name="Text Box 23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26" name="Text Box 2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27" name="Text Box 2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28" name="Text Box 13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29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0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1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32" name="Text Box 29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3" name="Text Box 30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34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6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37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8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40" name="Text Box 10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41" name="Text Box 20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42" name="Text Box 21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43" name="Text Box 7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44" name="Text Box 8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45" name="Text Box 11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46" name="Text Box 12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47" name="Text Box 22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48" name="Text Box 23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49" name="Text Box 26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50" name="Text Box 27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28575</xdr:colOff>
      <xdr:row>73</xdr:row>
      <xdr:rowOff>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00025" y="12858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52" name="Text Box 10"/>
        <xdr:cNvSpPr txBox="1">
          <a:spLocks noChangeArrowheads="1"/>
        </xdr:cNvSpPr>
      </xdr:nvSpPr>
      <xdr:spPr>
        <a:xfrm>
          <a:off x="200025" y="5715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00025" y="700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00025" y="700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55" name="Text Box 25"/>
        <xdr:cNvSpPr txBox="1">
          <a:spLocks noChangeArrowheads="1"/>
        </xdr:cNvSpPr>
      </xdr:nvSpPr>
      <xdr:spPr>
        <a:xfrm>
          <a:off x="200025" y="700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56" name="Text Box 2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57" name="Text Box 2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58" name="Text Box 13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59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0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62" name="Text Box 29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3" name="Text Box 30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64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5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66" name="Text Box 28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67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8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69" name="Text Box 28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352425</xdr:colOff>
      <xdr:row>73</xdr:row>
      <xdr:rowOff>0</xdr:rowOff>
    </xdr:to>
    <xdr:sp>
      <xdr:nvSpPr>
        <xdr:cNvPr id="70" name="Text Box 12"/>
        <xdr:cNvSpPr txBox="1">
          <a:spLocks noChangeArrowheads="1"/>
        </xdr:cNvSpPr>
      </xdr:nvSpPr>
      <xdr:spPr>
        <a:xfrm>
          <a:off x="200025" y="128587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71" name="Text Box 45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72" name="Text Box 10"/>
        <xdr:cNvSpPr txBox="1">
          <a:spLocks noChangeArrowheads="1"/>
        </xdr:cNvSpPr>
      </xdr:nvSpPr>
      <xdr:spPr>
        <a:xfrm>
          <a:off x="200025" y="5715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73" name="Text Box 25"/>
        <xdr:cNvSpPr txBox="1">
          <a:spLocks noChangeArrowheads="1"/>
        </xdr:cNvSpPr>
      </xdr:nvSpPr>
      <xdr:spPr>
        <a:xfrm>
          <a:off x="200025" y="5715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74" name="Text Box 25"/>
        <xdr:cNvSpPr txBox="1">
          <a:spLocks noChangeArrowheads="1"/>
        </xdr:cNvSpPr>
      </xdr:nvSpPr>
      <xdr:spPr>
        <a:xfrm>
          <a:off x="200025" y="5715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75" name="Text Box 25"/>
        <xdr:cNvSpPr txBox="1">
          <a:spLocks noChangeArrowheads="1"/>
        </xdr:cNvSpPr>
      </xdr:nvSpPr>
      <xdr:spPr>
        <a:xfrm>
          <a:off x="200025" y="5715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76" name="Text Box 24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77" name="Text Box 25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82" name="Text Box 29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83" name="Text Box 30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84" name="Text Box 14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85" name="Text Box 15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86" name="Text Box 28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87" name="Text Box 14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88" name="Text Box 15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90" name="Text Box 12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91" name="Text Box 10"/>
        <xdr:cNvSpPr txBox="1">
          <a:spLocks noChangeArrowheads="1"/>
        </xdr:cNvSpPr>
      </xdr:nvSpPr>
      <xdr:spPr>
        <a:xfrm>
          <a:off x="200025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92" name="Text Box 25"/>
        <xdr:cNvSpPr txBox="1">
          <a:spLocks noChangeArrowheads="1"/>
        </xdr:cNvSpPr>
      </xdr:nvSpPr>
      <xdr:spPr>
        <a:xfrm>
          <a:off x="200025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93" name="Text Box 25"/>
        <xdr:cNvSpPr txBox="1">
          <a:spLocks noChangeArrowheads="1"/>
        </xdr:cNvSpPr>
      </xdr:nvSpPr>
      <xdr:spPr>
        <a:xfrm>
          <a:off x="200025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00025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95" name="Text Box 23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96" name="Text Box 24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97" name="Text Box 25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98" name="Text Box 13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99" name="Text Box 14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00" name="Text Box 15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102" name="Text Box 29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03" name="Text Box 30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06" name="Text Box 28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107" name="Text Box 14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08" name="Text Box 15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09" name="Text Box 28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10" name="Text Box 10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111" name="Text Box 20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12" name="Text Box 21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13" name="Text Box 7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17" name="Text Box 22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118" name="Text Box 23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352425</xdr:colOff>
      <xdr:row>69</xdr:row>
      <xdr:rowOff>0</xdr:rowOff>
    </xdr:to>
    <xdr:sp>
      <xdr:nvSpPr>
        <xdr:cNvPr id="119" name="Text Box 26"/>
        <xdr:cNvSpPr txBox="1">
          <a:spLocks noChangeArrowheads="1"/>
        </xdr:cNvSpPr>
      </xdr:nvSpPr>
      <xdr:spPr>
        <a:xfrm>
          <a:off x="200025" y="12182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28575</xdr:colOff>
      <xdr:row>69</xdr:row>
      <xdr:rowOff>0</xdr:rowOff>
    </xdr:to>
    <xdr:sp>
      <xdr:nvSpPr>
        <xdr:cNvPr id="120" name="Text Box 27"/>
        <xdr:cNvSpPr txBox="1">
          <a:spLocks noChangeArrowheads="1"/>
        </xdr:cNvSpPr>
      </xdr:nvSpPr>
      <xdr:spPr>
        <a:xfrm>
          <a:off x="200025" y="12182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352425</xdr:colOff>
      <xdr:row>67</xdr:row>
      <xdr:rowOff>0</xdr:rowOff>
    </xdr:to>
    <xdr:sp>
      <xdr:nvSpPr>
        <xdr:cNvPr id="121" name="Text Box 24"/>
        <xdr:cNvSpPr txBox="1">
          <a:spLocks noChangeArrowheads="1"/>
        </xdr:cNvSpPr>
      </xdr:nvSpPr>
      <xdr:spPr>
        <a:xfrm>
          <a:off x="200025" y="11801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22" name="Text Box 25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352425</xdr:colOff>
      <xdr:row>67</xdr:row>
      <xdr:rowOff>0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200025" y="11801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26" name="Text Box 28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352425</xdr:colOff>
      <xdr:row>67</xdr:row>
      <xdr:rowOff>0</xdr:rowOff>
    </xdr:to>
    <xdr:sp>
      <xdr:nvSpPr>
        <xdr:cNvPr id="127" name="Text Box 29"/>
        <xdr:cNvSpPr txBox="1">
          <a:spLocks noChangeArrowheads="1"/>
        </xdr:cNvSpPr>
      </xdr:nvSpPr>
      <xdr:spPr>
        <a:xfrm>
          <a:off x="200025" y="11801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28" name="Text Box 30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352425</xdr:colOff>
      <xdr:row>67</xdr:row>
      <xdr:rowOff>0</xdr:rowOff>
    </xdr:to>
    <xdr:sp>
      <xdr:nvSpPr>
        <xdr:cNvPr id="129" name="Text Box 14"/>
        <xdr:cNvSpPr txBox="1">
          <a:spLocks noChangeArrowheads="1"/>
        </xdr:cNvSpPr>
      </xdr:nvSpPr>
      <xdr:spPr>
        <a:xfrm>
          <a:off x="200025" y="11801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30" name="Text Box 15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31" name="Text Box 28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352425</xdr:colOff>
      <xdr:row>67</xdr:row>
      <xdr:rowOff>0</xdr:rowOff>
    </xdr:to>
    <xdr:sp>
      <xdr:nvSpPr>
        <xdr:cNvPr id="132" name="Text Box 14"/>
        <xdr:cNvSpPr txBox="1">
          <a:spLocks noChangeArrowheads="1"/>
        </xdr:cNvSpPr>
      </xdr:nvSpPr>
      <xdr:spPr>
        <a:xfrm>
          <a:off x="200025" y="11801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33" name="Text Box 15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34" name="Text Box 28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35" name="Text Box 23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352425</xdr:colOff>
      <xdr:row>67</xdr:row>
      <xdr:rowOff>0</xdr:rowOff>
    </xdr:to>
    <xdr:sp>
      <xdr:nvSpPr>
        <xdr:cNvPr id="136" name="Text Box 24"/>
        <xdr:cNvSpPr txBox="1">
          <a:spLocks noChangeArrowheads="1"/>
        </xdr:cNvSpPr>
      </xdr:nvSpPr>
      <xdr:spPr>
        <a:xfrm>
          <a:off x="200025" y="11801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37" name="Text Box 25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38" name="Text Box 13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352425</xdr:colOff>
      <xdr:row>67</xdr:row>
      <xdr:rowOff>0</xdr:rowOff>
    </xdr:to>
    <xdr:sp>
      <xdr:nvSpPr>
        <xdr:cNvPr id="139" name="Text Box 14"/>
        <xdr:cNvSpPr txBox="1">
          <a:spLocks noChangeArrowheads="1"/>
        </xdr:cNvSpPr>
      </xdr:nvSpPr>
      <xdr:spPr>
        <a:xfrm>
          <a:off x="200025" y="11801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40" name="Text Box 15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41" name="Text Box 28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352425</xdr:colOff>
      <xdr:row>67</xdr:row>
      <xdr:rowOff>0</xdr:rowOff>
    </xdr:to>
    <xdr:sp>
      <xdr:nvSpPr>
        <xdr:cNvPr id="142" name="Text Box 29"/>
        <xdr:cNvSpPr txBox="1">
          <a:spLocks noChangeArrowheads="1"/>
        </xdr:cNvSpPr>
      </xdr:nvSpPr>
      <xdr:spPr>
        <a:xfrm>
          <a:off x="200025" y="11801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43" name="Text Box 30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352425</xdr:colOff>
      <xdr:row>67</xdr:row>
      <xdr:rowOff>0</xdr:rowOff>
    </xdr:to>
    <xdr:sp>
      <xdr:nvSpPr>
        <xdr:cNvPr id="144" name="Text Box 14"/>
        <xdr:cNvSpPr txBox="1">
          <a:spLocks noChangeArrowheads="1"/>
        </xdr:cNvSpPr>
      </xdr:nvSpPr>
      <xdr:spPr>
        <a:xfrm>
          <a:off x="200025" y="11801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45" name="Text Box 15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46" name="Text Box 28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352425</xdr:colOff>
      <xdr:row>67</xdr:row>
      <xdr:rowOff>0</xdr:rowOff>
    </xdr:to>
    <xdr:sp>
      <xdr:nvSpPr>
        <xdr:cNvPr id="147" name="Text Box 14"/>
        <xdr:cNvSpPr txBox="1">
          <a:spLocks noChangeArrowheads="1"/>
        </xdr:cNvSpPr>
      </xdr:nvSpPr>
      <xdr:spPr>
        <a:xfrm>
          <a:off x="200025" y="118014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48" name="Text Box 15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28575</xdr:colOff>
      <xdr:row>67</xdr:row>
      <xdr:rowOff>0</xdr:rowOff>
    </xdr:to>
    <xdr:sp>
      <xdr:nvSpPr>
        <xdr:cNvPr id="149" name="Text Box 28"/>
        <xdr:cNvSpPr txBox="1">
          <a:spLocks noChangeArrowheads="1"/>
        </xdr:cNvSpPr>
      </xdr:nvSpPr>
      <xdr:spPr>
        <a:xfrm>
          <a:off x="200025" y="11801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0" name="Text Box 4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51" name="Text Box 2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2" name="Text Box 2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3" name="Text Box 1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54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5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6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57" name="Text Box 29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8" name="Text Box 30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59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0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3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4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65" name="Text Box 12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6" name="Text Box 2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67" name="Text Box 2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8" name="Text Box 2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9" name="Text Box 1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70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1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2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73" name="Text Box 29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4" name="Text Box 30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75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6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78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9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0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1" name="Text Box 10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82" name="Text Box 20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3" name="Text Box 21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4" name="Text Box 7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85" name="Text Box 8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86" name="Text Box 11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7" name="Text Box 12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8" name="Text Box 22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89" name="Text Box 23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90" name="Text Box 26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1" name="Text Box 27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92" name="Text Box 2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3" name="Text Box 2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4" name="Text Box 1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95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6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7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98" name="Text Box 29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9" name="Text Box 30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00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1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2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03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4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5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6" name="Text Box 2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07" name="Text Box 2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8" name="Text Box 2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9" name="Text Box 1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10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1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2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13" name="Text Box 29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4" name="Text Box 30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15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6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7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18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9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20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00025" y="537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00025" y="5886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00025" y="5886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0025" y="5886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3" name="Text Box 30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200025" y="5886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25" name="Text Box 23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26" name="Text Box 2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27" name="Text Box 2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28" name="Text Box 13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29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0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1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32" name="Text Box 29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3" name="Text Box 30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34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6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37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8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40" name="Text Box 10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41" name="Text Box 20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42" name="Text Box 21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43" name="Text Box 7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44" name="Text Box 8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45" name="Text Box 11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46" name="Text Box 12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47" name="Text Box 22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48" name="Text Box 23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352425</xdr:colOff>
      <xdr:row>72</xdr:row>
      <xdr:rowOff>0</xdr:rowOff>
    </xdr:to>
    <xdr:sp>
      <xdr:nvSpPr>
        <xdr:cNvPr id="49" name="Text Box 26"/>
        <xdr:cNvSpPr txBox="1">
          <a:spLocks noChangeArrowheads="1"/>
        </xdr:cNvSpPr>
      </xdr:nvSpPr>
      <xdr:spPr>
        <a:xfrm>
          <a:off x="200025" y="126968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50" name="Text Box 27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28575</xdr:colOff>
      <xdr:row>73</xdr:row>
      <xdr:rowOff>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00025" y="12858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52" name="Text Box 10"/>
        <xdr:cNvSpPr txBox="1">
          <a:spLocks noChangeArrowheads="1"/>
        </xdr:cNvSpPr>
      </xdr:nvSpPr>
      <xdr:spPr>
        <a:xfrm>
          <a:off x="200025" y="5886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00025" y="700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00025" y="700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55" name="Text Box 25"/>
        <xdr:cNvSpPr txBox="1">
          <a:spLocks noChangeArrowheads="1"/>
        </xdr:cNvSpPr>
      </xdr:nvSpPr>
      <xdr:spPr>
        <a:xfrm>
          <a:off x="200025" y="700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56" name="Text Box 2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57" name="Text Box 2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58" name="Text Box 13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59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0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62" name="Text Box 29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3" name="Text Box 30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64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5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66" name="Text Box 28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352425</xdr:colOff>
      <xdr:row>71</xdr:row>
      <xdr:rowOff>0</xdr:rowOff>
    </xdr:to>
    <xdr:sp>
      <xdr:nvSpPr>
        <xdr:cNvPr id="67" name="Text Box 14"/>
        <xdr:cNvSpPr txBox="1">
          <a:spLocks noChangeArrowheads="1"/>
        </xdr:cNvSpPr>
      </xdr:nvSpPr>
      <xdr:spPr>
        <a:xfrm>
          <a:off x="200025" y="12534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28575</xdr:colOff>
      <xdr:row>71</xdr:row>
      <xdr:rowOff>0</xdr:rowOff>
    </xdr:to>
    <xdr:sp>
      <xdr:nvSpPr>
        <xdr:cNvPr id="68" name="Text Box 15"/>
        <xdr:cNvSpPr txBox="1">
          <a:spLocks noChangeArrowheads="1"/>
        </xdr:cNvSpPr>
      </xdr:nvSpPr>
      <xdr:spPr>
        <a:xfrm>
          <a:off x="200025" y="125349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69" name="Text Box 28"/>
        <xdr:cNvSpPr txBox="1">
          <a:spLocks noChangeArrowheads="1"/>
        </xdr:cNvSpPr>
      </xdr:nvSpPr>
      <xdr:spPr>
        <a:xfrm>
          <a:off x="200025" y="12696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352425</xdr:colOff>
      <xdr:row>73</xdr:row>
      <xdr:rowOff>0</xdr:rowOff>
    </xdr:to>
    <xdr:sp>
      <xdr:nvSpPr>
        <xdr:cNvPr id="70" name="Text Box 12"/>
        <xdr:cNvSpPr txBox="1">
          <a:spLocks noChangeArrowheads="1"/>
        </xdr:cNvSpPr>
      </xdr:nvSpPr>
      <xdr:spPr>
        <a:xfrm>
          <a:off x="200025" y="128587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71" name="Text Box 45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72" name="Text Box 10"/>
        <xdr:cNvSpPr txBox="1">
          <a:spLocks noChangeArrowheads="1"/>
        </xdr:cNvSpPr>
      </xdr:nvSpPr>
      <xdr:spPr>
        <a:xfrm>
          <a:off x="200025" y="5886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73" name="Text Box 25"/>
        <xdr:cNvSpPr txBox="1">
          <a:spLocks noChangeArrowheads="1"/>
        </xdr:cNvSpPr>
      </xdr:nvSpPr>
      <xdr:spPr>
        <a:xfrm>
          <a:off x="200025" y="5886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74" name="Text Box 25"/>
        <xdr:cNvSpPr txBox="1">
          <a:spLocks noChangeArrowheads="1"/>
        </xdr:cNvSpPr>
      </xdr:nvSpPr>
      <xdr:spPr>
        <a:xfrm>
          <a:off x="200025" y="5886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75" name="Text Box 25"/>
        <xdr:cNvSpPr txBox="1">
          <a:spLocks noChangeArrowheads="1"/>
        </xdr:cNvSpPr>
      </xdr:nvSpPr>
      <xdr:spPr>
        <a:xfrm>
          <a:off x="200025" y="5886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76" name="Text Box 24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77" name="Text Box 25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82" name="Text Box 29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83" name="Text Box 30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84" name="Text Box 14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85" name="Text Box 15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86" name="Text Box 28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87" name="Text Box 14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88" name="Text Box 15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90" name="Text Box 12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91" name="Text Box 10"/>
        <xdr:cNvSpPr txBox="1">
          <a:spLocks noChangeArrowheads="1"/>
        </xdr:cNvSpPr>
      </xdr:nvSpPr>
      <xdr:spPr>
        <a:xfrm>
          <a:off x="200025" y="537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92" name="Text Box 25"/>
        <xdr:cNvSpPr txBox="1">
          <a:spLocks noChangeArrowheads="1"/>
        </xdr:cNvSpPr>
      </xdr:nvSpPr>
      <xdr:spPr>
        <a:xfrm>
          <a:off x="200025" y="537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93" name="Text Box 25"/>
        <xdr:cNvSpPr txBox="1">
          <a:spLocks noChangeArrowheads="1"/>
        </xdr:cNvSpPr>
      </xdr:nvSpPr>
      <xdr:spPr>
        <a:xfrm>
          <a:off x="200025" y="537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00025" y="537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95" name="Text Box 23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96" name="Text Box 24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97" name="Text Box 25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98" name="Text Box 13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99" name="Text Box 14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00" name="Text Box 15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102" name="Text Box 29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03" name="Text Box 30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06" name="Text Box 28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107" name="Text Box 14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08" name="Text Box 15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09" name="Text Box 28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10" name="Text Box 10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111" name="Text Box 20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12" name="Text Box 21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13" name="Text Box 7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17" name="Text Box 22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118" name="Text Box 23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352425</xdr:colOff>
      <xdr:row>66</xdr:row>
      <xdr:rowOff>0</xdr:rowOff>
    </xdr:to>
    <xdr:sp>
      <xdr:nvSpPr>
        <xdr:cNvPr id="119" name="Text Box 26"/>
        <xdr:cNvSpPr txBox="1">
          <a:spLocks noChangeArrowheads="1"/>
        </xdr:cNvSpPr>
      </xdr:nvSpPr>
      <xdr:spPr>
        <a:xfrm>
          <a:off x="200025" y="11610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28575</xdr:colOff>
      <xdr:row>66</xdr:row>
      <xdr:rowOff>0</xdr:rowOff>
    </xdr:to>
    <xdr:sp>
      <xdr:nvSpPr>
        <xdr:cNvPr id="120" name="Text Box 27"/>
        <xdr:cNvSpPr txBox="1">
          <a:spLocks noChangeArrowheads="1"/>
        </xdr:cNvSpPr>
      </xdr:nvSpPr>
      <xdr:spPr>
        <a:xfrm>
          <a:off x="200025" y="11610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21" name="Text Box 24"/>
        <xdr:cNvSpPr txBox="1">
          <a:spLocks noChangeArrowheads="1"/>
        </xdr:cNvSpPr>
      </xdr:nvSpPr>
      <xdr:spPr>
        <a:xfrm>
          <a:off x="200025" y="11991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22" name="Text Box 25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200025" y="11991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26" name="Text Box 28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27" name="Text Box 29"/>
        <xdr:cNvSpPr txBox="1">
          <a:spLocks noChangeArrowheads="1"/>
        </xdr:cNvSpPr>
      </xdr:nvSpPr>
      <xdr:spPr>
        <a:xfrm>
          <a:off x="200025" y="11991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28" name="Text Box 30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29" name="Text Box 14"/>
        <xdr:cNvSpPr txBox="1">
          <a:spLocks noChangeArrowheads="1"/>
        </xdr:cNvSpPr>
      </xdr:nvSpPr>
      <xdr:spPr>
        <a:xfrm>
          <a:off x="200025" y="11991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30" name="Text Box 15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31" name="Text Box 28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32" name="Text Box 14"/>
        <xdr:cNvSpPr txBox="1">
          <a:spLocks noChangeArrowheads="1"/>
        </xdr:cNvSpPr>
      </xdr:nvSpPr>
      <xdr:spPr>
        <a:xfrm>
          <a:off x="200025" y="11991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33" name="Text Box 15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34" name="Text Box 28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35" name="Text Box 23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36" name="Text Box 24"/>
        <xdr:cNvSpPr txBox="1">
          <a:spLocks noChangeArrowheads="1"/>
        </xdr:cNvSpPr>
      </xdr:nvSpPr>
      <xdr:spPr>
        <a:xfrm>
          <a:off x="200025" y="11991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37" name="Text Box 25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38" name="Text Box 13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39" name="Text Box 14"/>
        <xdr:cNvSpPr txBox="1">
          <a:spLocks noChangeArrowheads="1"/>
        </xdr:cNvSpPr>
      </xdr:nvSpPr>
      <xdr:spPr>
        <a:xfrm>
          <a:off x="200025" y="11991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40" name="Text Box 15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41" name="Text Box 28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42" name="Text Box 29"/>
        <xdr:cNvSpPr txBox="1">
          <a:spLocks noChangeArrowheads="1"/>
        </xdr:cNvSpPr>
      </xdr:nvSpPr>
      <xdr:spPr>
        <a:xfrm>
          <a:off x="200025" y="11991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43" name="Text Box 30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44" name="Text Box 14"/>
        <xdr:cNvSpPr txBox="1">
          <a:spLocks noChangeArrowheads="1"/>
        </xdr:cNvSpPr>
      </xdr:nvSpPr>
      <xdr:spPr>
        <a:xfrm>
          <a:off x="200025" y="11991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45" name="Text Box 15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46" name="Text Box 28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47" name="Text Box 14"/>
        <xdr:cNvSpPr txBox="1">
          <a:spLocks noChangeArrowheads="1"/>
        </xdr:cNvSpPr>
      </xdr:nvSpPr>
      <xdr:spPr>
        <a:xfrm>
          <a:off x="200025" y="11991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48" name="Text Box 15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49" name="Text Box 28"/>
        <xdr:cNvSpPr txBox="1">
          <a:spLocks noChangeArrowheads="1"/>
        </xdr:cNvSpPr>
      </xdr:nvSpPr>
      <xdr:spPr>
        <a:xfrm>
          <a:off x="200025" y="1199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0" name="Text Box 4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51" name="Text Box 2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2" name="Text Box 2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3" name="Text Box 1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54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5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6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57" name="Text Box 29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58" name="Text Box 30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59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0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3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4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65" name="Text Box 12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6" name="Text Box 2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67" name="Text Box 2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8" name="Text Box 2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69" name="Text Box 1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70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1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2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73" name="Text Box 29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4" name="Text Box 30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75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6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78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79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0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1" name="Text Box 10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82" name="Text Box 20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3" name="Text Box 21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4" name="Text Box 7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85" name="Text Box 8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86" name="Text Box 11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7" name="Text Box 12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88" name="Text Box 22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89" name="Text Box 23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90" name="Text Box 26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1" name="Text Box 27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92" name="Text Box 2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3" name="Text Box 2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4" name="Text Box 1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95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6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7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198" name="Text Box 29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199" name="Text Box 30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00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1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2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03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4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5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6" name="Text Box 2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07" name="Text Box 2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8" name="Text Box 2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09" name="Text Box 13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10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1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2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13" name="Text Box 29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4" name="Text Box 30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15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6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7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352425</xdr:colOff>
      <xdr:row>70</xdr:row>
      <xdr:rowOff>0</xdr:rowOff>
    </xdr:to>
    <xdr:sp>
      <xdr:nvSpPr>
        <xdr:cNvPr id="218" name="Text Box 14"/>
        <xdr:cNvSpPr txBox="1">
          <a:spLocks noChangeArrowheads="1"/>
        </xdr:cNvSpPr>
      </xdr:nvSpPr>
      <xdr:spPr>
        <a:xfrm>
          <a:off x="200025" y="123729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9" name="Text Box 15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20" name="Text Box 28"/>
        <xdr:cNvSpPr txBox="1">
          <a:spLocks noChangeArrowheads="1"/>
        </xdr:cNvSpPr>
      </xdr:nvSpPr>
      <xdr:spPr>
        <a:xfrm>
          <a:off x="200025" y="12372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09550" y="4095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209550" y="9077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6" name="Text Box 3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7" name="Text Box 35"/>
        <xdr:cNvSpPr txBox="1">
          <a:spLocks noChangeArrowheads="1"/>
        </xdr:cNvSpPr>
      </xdr:nvSpPr>
      <xdr:spPr>
        <a:xfrm>
          <a:off x="8439150" y="1022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47625" y="102203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47625" y="102203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31" name="Text Box 39"/>
        <xdr:cNvSpPr txBox="1">
          <a:spLocks noChangeArrowheads="1"/>
        </xdr:cNvSpPr>
      </xdr:nvSpPr>
      <xdr:spPr>
        <a:xfrm>
          <a:off x="47625" y="102203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32" name="Text Box 40"/>
        <xdr:cNvSpPr txBox="1">
          <a:spLocks noChangeArrowheads="1"/>
        </xdr:cNvSpPr>
      </xdr:nvSpPr>
      <xdr:spPr>
        <a:xfrm>
          <a:off x="47625" y="102203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33" name="Text Box 41"/>
        <xdr:cNvSpPr txBox="1">
          <a:spLocks noChangeArrowheads="1"/>
        </xdr:cNvSpPr>
      </xdr:nvSpPr>
      <xdr:spPr>
        <a:xfrm>
          <a:off x="209550" y="1022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34" name="Text Box 42"/>
        <xdr:cNvSpPr txBox="1">
          <a:spLocks noChangeArrowheads="1"/>
        </xdr:cNvSpPr>
      </xdr:nvSpPr>
      <xdr:spPr>
        <a:xfrm>
          <a:off x="209550" y="1022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352425</xdr:colOff>
      <xdr:row>61</xdr:row>
      <xdr:rowOff>0</xdr:rowOff>
    </xdr:to>
    <xdr:sp>
      <xdr:nvSpPr>
        <xdr:cNvPr id="35" name="Text Box 43"/>
        <xdr:cNvSpPr txBox="1">
          <a:spLocks noChangeArrowheads="1"/>
        </xdr:cNvSpPr>
      </xdr:nvSpPr>
      <xdr:spPr>
        <a:xfrm>
          <a:off x="209550" y="10220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209550" y="1022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352425</xdr:colOff>
      <xdr:row>61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09550" y="10220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209550" y="1022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439150" y="10220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28575</xdr:colOff>
      <xdr:row>61</xdr:row>
      <xdr:rowOff>0</xdr:rowOff>
    </xdr:to>
    <xdr:sp>
      <xdr:nvSpPr>
        <xdr:cNvPr id="40" name="Text Box 48"/>
        <xdr:cNvSpPr txBox="1">
          <a:spLocks noChangeArrowheads="1"/>
        </xdr:cNvSpPr>
      </xdr:nvSpPr>
      <xdr:spPr>
        <a:xfrm>
          <a:off x="209550" y="1022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3" name="Text Box 51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4" name="Text Box 52"/>
        <xdr:cNvSpPr txBox="1">
          <a:spLocks noChangeArrowheads="1"/>
        </xdr:cNvSpPr>
      </xdr:nvSpPr>
      <xdr:spPr>
        <a:xfrm>
          <a:off x="47625" y="1092517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5" name="Text Box 5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6" name="Text Box 54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7" name="Text Box 55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8" name="Text Box 56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9" name="Text Box 57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0" name="Text Box 5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1" name="Text Box 59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2" name="Text Box 60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3" name="Text Box 61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4" name="Text Box 62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55" name="Text Box 10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56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8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9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60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61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62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63" name="Text Box 9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64" name="Text Box 24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65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66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67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68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70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71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72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73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74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75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76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77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78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79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82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83" name="Text Box 9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84" name="Text Box 24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85" name="Text Box 9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86" name="Text Box 24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7" name="Text Box 10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8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9" name="Text Box 10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90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91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92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93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94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95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96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97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98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99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00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102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03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06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07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08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09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10" name="Text Box 9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11" name="Text Box 24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12" name="Text Box 9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13" name="Text Box 24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14" name="Text Box 10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15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16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17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118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19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20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121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22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23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124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25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126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27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28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129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30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31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132" name="Text Box 12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33" name="Text Box 10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134" name="Text Box 25"/>
        <xdr:cNvSpPr txBox="1">
          <a:spLocks noChangeArrowheads="1"/>
        </xdr:cNvSpPr>
      </xdr:nvSpPr>
      <xdr:spPr>
        <a:xfrm>
          <a:off x="209550" y="6229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135" name="Text Box 25"/>
        <xdr:cNvSpPr txBox="1">
          <a:spLocks noChangeArrowheads="1"/>
        </xdr:cNvSpPr>
      </xdr:nvSpPr>
      <xdr:spPr>
        <a:xfrm>
          <a:off x="209550" y="6229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136" name="Text Box 25"/>
        <xdr:cNvSpPr txBox="1">
          <a:spLocks noChangeArrowheads="1"/>
        </xdr:cNvSpPr>
      </xdr:nvSpPr>
      <xdr:spPr>
        <a:xfrm>
          <a:off x="209550" y="6229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38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39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40" name="Text Box 4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41" name="Text Box 10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42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43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44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45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46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47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48" name="Text Box 10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49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50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51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52" name="Text Box 10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53" name="Text Box 10"/>
        <xdr:cNvSpPr txBox="1">
          <a:spLocks noChangeArrowheads="1"/>
        </xdr:cNvSpPr>
      </xdr:nvSpPr>
      <xdr:spPr>
        <a:xfrm>
          <a:off x="209550" y="606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54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55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56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57" name="Text Box 10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58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59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160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61" name="Text Box 10"/>
        <xdr:cNvSpPr txBox="1">
          <a:spLocks noChangeArrowheads="1"/>
        </xdr:cNvSpPr>
      </xdr:nvSpPr>
      <xdr:spPr>
        <a:xfrm>
          <a:off x="209550" y="606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62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63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64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65" name="Text Box 10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66" name="Text Box 10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67" name="Text Box 10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68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69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28575</xdr:colOff>
      <xdr:row>39</xdr:row>
      <xdr:rowOff>0</xdr:rowOff>
    </xdr:to>
    <xdr:sp>
      <xdr:nvSpPr>
        <xdr:cNvPr id="170" name="Text Box 25"/>
        <xdr:cNvSpPr txBox="1">
          <a:spLocks noChangeArrowheads="1"/>
        </xdr:cNvSpPr>
      </xdr:nvSpPr>
      <xdr:spPr>
        <a:xfrm>
          <a:off x="209550" y="6391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71" name="Text Box 10"/>
        <xdr:cNvSpPr txBox="1">
          <a:spLocks noChangeArrowheads="1"/>
        </xdr:cNvSpPr>
      </xdr:nvSpPr>
      <xdr:spPr>
        <a:xfrm>
          <a:off x="209550" y="606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72" name="Text Box 25"/>
        <xdr:cNvSpPr txBox="1">
          <a:spLocks noChangeArrowheads="1"/>
        </xdr:cNvSpPr>
      </xdr:nvSpPr>
      <xdr:spPr>
        <a:xfrm>
          <a:off x="209550" y="606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73" name="Text Box 25"/>
        <xdr:cNvSpPr txBox="1">
          <a:spLocks noChangeArrowheads="1"/>
        </xdr:cNvSpPr>
      </xdr:nvSpPr>
      <xdr:spPr>
        <a:xfrm>
          <a:off x="209550" y="606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74" name="Text Box 25"/>
        <xdr:cNvSpPr txBox="1">
          <a:spLocks noChangeArrowheads="1"/>
        </xdr:cNvSpPr>
      </xdr:nvSpPr>
      <xdr:spPr>
        <a:xfrm>
          <a:off x="209550" y="606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75" name="Text Box 10"/>
        <xdr:cNvSpPr txBox="1">
          <a:spLocks noChangeArrowheads="1"/>
        </xdr:cNvSpPr>
      </xdr:nvSpPr>
      <xdr:spPr>
        <a:xfrm>
          <a:off x="209550" y="590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76" name="Text Box 10"/>
        <xdr:cNvSpPr txBox="1">
          <a:spLocks noChangeArrowheads="1"/>
        </xdr:cNvSpPr>
      </xdr:nvSpPr>
      <xdr:spPr>
        <a:xfrm>
          <a:off x="209550" y="590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77" name="Text Box 25"/>
        <xdr:cNvSpPr txBox="1">
          <a:spLocks noChangeArrowheads="1"/>
        </xdr:cNvSpPr>
      </xdr:nvSpPr>
      <xdr:spPr>
        <a:xfrm>
          <a:off x="209550" y="590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78" name="Text Box 25"/>
        <xdr:cNvSpPr txBox="1">
          <a:spLocks noChangeArrowheads="1"/>
        </xdr:cNvSpPr>
      </xdr:nvSpPr>
      <xdr:spPr>
        <a:xfrm>
          <a:off x="209550" y="590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28575</xdr:colOff>
      <xdr:row>36</xdr:row>
      <xdr:rowOff>0</xdr:rowOff>
    </xdr:to>
    <xdr:sp>
      <xdr:nvSpPr>
        <xdr:cNvPr id="179" name="Text Box 25"/>
        <xdr:cNvSpPr txBox="1">
          <a:spLocks noChangeArrowheads="1"/>
        </xdr:cNvSpPr>
      </xdr:nvSpPr>
      <xdr:spPr>
        <a:xfrm>
          <a:off x="209550" y="5905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80" name="Text 3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81" name="Text 3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82" name="Text 3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83" name="Text 3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84" name="Text Box 5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86" name="Text Box 10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87" name="Text Box 11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88" name="Text Box 13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89" name="Text Box 16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90" name="Text Box 17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91" name="Text Box 18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92" name="Text Box 19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93" name="Text 3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94" name="Text 3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95" name="Text Box 22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96" name="Text Box 23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97" name="Text Box 24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198" name="Text Box 27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99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00" name="Text Box 31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01" name="Text Box 33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02" name="Text Box 36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03" name="Text 3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04" name="Text 3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05" name="Text Box 51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06" name="Text Box 52"/>
        <xdr:cNvSpPr txBox="1">
          <a:spLocks noChangeArrowheads="1"/>
        </xdr:cNvSpPr>
      </xdr:nvSpPr>
      <xdr:spPr>
        <a:xfrm>
          <a:off x="47625" y="1146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07" name="Text Box 53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08" name="Text Box 54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09" name="Text Box 55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10" name="Text Box 56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11" name="Text Box 57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12" name="Text Box 5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13" name="Text Box 59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14" name="Text Box 60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15" name="Text Box 61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16" name="Text Box 62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17" name="Text Box 13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18" name="Text Box 29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19" name="Text Box 30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20" name="Text Box 14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21" name="Text Box 1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22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23" name="Text Box 9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24" name="Text Box 24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25" name="Text Box 14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26" name="Text Box 1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27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28" name="Text Box 14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29" name="Text Box 1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30" name="Text Box 13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31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32" name="Text Box 13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33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34" name="Text Box 14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35" name="Text Box 1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36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37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38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39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40" name="Text Box 9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41" name="Text Box 24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42" name="Text Box 9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43" name="Text Box 24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44" name="Text Box 13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45" name="Text Box 14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46" name="Text Box 1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47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48" name="Text Box 29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49" name="Text Box 30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50" name="Text Box 13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51" name="Text Box 14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52" name="Text Box 1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53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54" name="Text Box 29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55" name="Text Box 30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56" name="Text Box 14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57" name="Text Box 1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58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59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60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61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62" name="Text Box 9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63" name="Text Box 24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64" name="Text Box 9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65" name="Text Box 24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66" name="Text Box 24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67" name="Text Box 2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68" name="Text Box 13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69" name="Text Box 14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70" name="Text Box 1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71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72" name="Text Box 29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73" name="Text Box 30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74" name="Text Box 14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75" name="Text Box 1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76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77" name="Text Box 14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78" name="Text Box 1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79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352425</xdr:colOff>
      <xdr:row>68</xdr:row>
      <xdr:rowOff>0</xdr:rowOff>
    </xdr:to>
    <xdr:sp>
      <xdr:nvSpPr>
        <xdr:cNvPr id="280" name="Text Box 12"/>
        <xdr:cNvSpPr txBox="1">
          <a:spLocks noChangeArrowheads="1"/>
        </xdr:cNvSpPr>
      </xdr:nvSpPr>
      <xdr:spPr>
        <a:xfrm>
          <a:off x="209550" y="114681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81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82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83" name="Text Box 28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84" name="Text Box 45"/>
        <xdr:cNvSpPr txBox="1">
          <a:spLocks noChangeArrowheads="1"/>
        </xdr:cNvSpPr>
      </xdr:nvSpPr>
      <xdr:spPr>
        <a:xfrm>
          <a:off x="209550" y="1146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85" name="Text Box 4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286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87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88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289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90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91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292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93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294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95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96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297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98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99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00" name="Text Box 12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01" name="Text Box 2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02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03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04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05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06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07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08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09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10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11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12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13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14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15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16" name="Text Box 1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17" name="Text Box 20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18" name="Text Box 21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19" name="Text Box 7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20" name="Text Box 8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21" name="Text Box 11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22" name="Text Box 12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23" name="Text Box 22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24" name="Text Box 23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25" name="Text Box 26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26" name="Text Box 27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27" name="Text Box 10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28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29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30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31" name="Text Box 10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32" name="Text Box 10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33" name="Text Box 10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34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35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36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37" name="Text Box 10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38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39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340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41" name="Text Box 4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42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43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44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45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46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47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48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49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50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51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52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53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54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55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56" name="Text Box 12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57" name="Text Box 2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58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59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60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61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62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63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64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65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66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67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68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69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70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71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72" name="Text Box 1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73" name="Text Box 20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74" name="Text Box 21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75" name="Text Box 7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76" name="Text Box 8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77" name="Text Box 11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78" name="Text Box 12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79" name="Text Box 22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80" name="Text Box 23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81" name="Text Box 26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82" name="Text Box 27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83" name="Text Box 10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384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385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386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387" name="Text Box 10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388" name="Text Box 10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389" name="Text Box 10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390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391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392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93" name="Text Box 10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94" name="Text Box 25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95" name="Text Box 25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396" name="Text Box 25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97" name="Text Box 4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398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399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00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01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02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03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04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05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06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07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08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09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10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11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12" name="Text Box 12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13" name="Text Box 2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14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15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16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17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18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19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20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21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22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23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24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25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26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27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28" name="Text Box 1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29" name="Text Box 20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30" name="Text Box 21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31" name="Text Box 7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32" name="Text Box 8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33" name="Text Box 11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34" name="Text Box 12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35" name="Text Box 22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36" name="Text Box 23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37" name="Text Box 26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38" name="Text Box 27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39" name="Text Box 10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40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41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42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43" name="Text Box 10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44" name="Text Box 10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45" name="Text Box 10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46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47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448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49" name="Text Box 10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50" name="Text Box 25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51" name="Text Box 25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452" name="Text Box 25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53" name="Text Box 4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54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55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56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57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58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59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60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61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62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63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64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65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66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67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68" name="Text Box 12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69" name="Text Box 2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70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71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72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73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74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75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76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77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78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79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80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81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82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83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84" name="Text Box 1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85" name="Text Box 20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86" name="Text Box 21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87" name="Text Box 7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88" name="Text Box 8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89" name="Text Box 11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90" name="Text Box 12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91" name="Text Box 22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92" name="Text Box 23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493" name="Text Box 26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494" name="Text Box 27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495" name="Text Box 10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496" name="Text Box 25"/>
        <xdr:cNvSpPr txBox="1">
          <a:spLocks noChangeArrowheads="1"/>
        </xdr:cNvSpPr>
      </xdr:nvSpPr>
      <xdr:spPr>
        <a:xfrm>
          <a:off x="2095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497" name="Text Box 25"/>
        <xdr:cNvSpPr txBox="1">
          <a:spLocks noChangeArrowheads="1"/>
        </xdr:cNvSpPr>
      </xdr:nvSpPr>
      <xdr:spPr>
        <a:xfrm>
          <a:off x="2095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498" name="Text Box 25"/>
        <xdr:cNvSpPr txBox="1">
          <a:spLocks noChangeArrowheads="1"/>
        </xdr:cNvSpPr>
      </xdr:nvSpPr>
      <xdr:spPr>
        <a:xfrm>
          <a:off x="2095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499" name="Text Box 10"/>
        <xdr:cNvSpPr txBox="1">
          <a:spLocks noChangeArrowheads="1"/>
        </xdr:cNvSpPr>
      </xdr:nvSpPr>
      <xdr:spPr>
        <a:xfrm>
          <a:off x="2095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500" name="Text Box 25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501" name="Text Box 25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502" name="Text Box 25"/>
        <xdr:cNvSpPr txBox="1">
          <a:spLocks noChangeArrowheads="1"/>
        </xdr:cNvSpPr>
      </xdr:nvSpPr>
      <xdr:spPr>
        <a:xfrm>
          <a:off x="209550" y="5095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503" name="Text Box 10"/>
        <xdr:cNvSpPr txBox="1">
          <a:spLocks noChangeArrowheads="1"/>
        </xdr:cNvSpPr>
      </xdr:nvSpPr>
      <xdr:spPr>
        <a:xfrm>
          <a:off x="2095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504" name="Text Box 10"/>
        <xdr:cNvSpPr txBox="1">
          <a:spLocks noChangeArrowheads="1"/>
        </xdr:cNvSpPr>
      </xdr:nvSpPr>
      <xdr:spPr>
        <a:xfrm>
          <a:off x="2095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505" name="Text Box 25"/>
        <xdr:cNvSpPr txBox="1">
          <a:spLocks noChangeArrowheads="1"/>
        </xdr:cNvSpPr>
      </xdr:nvSpPr>
      <xdr:spPr>
        <a:xfrm>
          <a:off x="2095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506" name="Text Box 25"/>
        <xdr:cNvSpPr txBox="1">
          <a:spLocks noChangeArrowheads="1"/>
        </xdr:cNvSpPr>
      </xdr:nvSpPr>
      <xdr:spPr>
        <a:xfrm>
          <a:off x="2095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507" name="Text Box 25"/>
        <xdr:cNvSpPr txBox="1">
          <a:spLocks noChangeArrowheads="1"/>
        </xdr:cNvSpPr>
      </xdr:nvSpPr>
      <xdr:spPr>
        <a:xfrm>
          <a:off x="209550" y="5581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508" name="Text Box 10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509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510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511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12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13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14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15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16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17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18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19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20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21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22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23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24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25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26" name="Text Box 2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27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28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29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30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31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32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33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34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35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36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37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38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39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40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41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42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43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44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45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46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47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48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49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50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51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52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53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54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55" name="Text Box 2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56" name="Text Box 2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57" name="Text Box 2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58" name="Text Box 13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59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60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61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62" name="Text Box 29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63" name="Text Box 30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64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65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66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352425</xdr:colOff>
      <xdr:row>65</xdr:row>
      <xdr:rowOff>0</xdr:rowOff>
    </xdr:to>
    <xdr:sp>
      <xdr:nvSpPr>
        <xdr:cNvPr id="567" name="Text Box 14"/>
        <xdr:cNvSpPr txBox="1">
          <a:spLocks noChangeArrowheads="1"/>
        </xdr:cNvSpPr>
      </xdr:nvSpPr>
      <xdr:spPr>
        <a:xfrm>
          <a:off x="209550" y="109251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68" name="Text Box 15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569" name="Text Box 28"/>
        <xdr:cNvSpPr txBox="1">
          <a:spLocks noChangeArrowheads="1"/>
        </xdr:cNvSpPr>
      </xdr:nvSpPr>
      <xdr:spPr>
        <a:xfrm>
          <a:off x="209550" y="10925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570" name="Text Box 10"/>
        <xdr:cNvSpPr txBox="1">
          <a:spLocks noChangeArrowheads="1"/>
        </xdr:cNvSpPr>
      </xdr:nvSpPr>
      <xdr:spPr>
        <a:xfrm>
          <a:off x="209550" y="606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71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72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73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74" name="Text Box 10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575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576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577" name="Text Box 25"/>
        <xdr:cNvSpPr txBox="1">
          <a:spLocks noChangeArrowheads="1"/>
        </xdr:cNvSpPr>
      </xdr:nvSpPr>
      <xdr:spPr>
        <a:xfrm>
          <a:off x="209550" y="4933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78" name="Text Box 10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79" name="Text Box 10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80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81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>
      <xdr:nvSpPr>
        <xdr:cNvPr id="582" name="Text Box 25"/>
        <xdr:cNvSpPr txBox="1">
          <a:spLocks noChangeArrowheads="1"/>
        </xdr:cNvSpPr>
      </xdr:nvSpPr>
      <xdr:spPr>
        <a:xfrm>
          <a:off x="209550" y="5257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583" name="Text Box 10"/>
        <xdr:cNvSpPr txBox="1">
          <a:spLocks noChangeArrowheads="1"/>
        </xdr:cNvSpPr>
      </xdr:nvSpPr>
      <xdr:spPr>
        <a:xfrm>
          <a:off x="209550" y="606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584" name="Text Box 25"/>
        <xdr:cNvSpPr txBox="1">
          <a:spLocks noChangeArrowheads="1"/>
        </xdr:cNvSpPr>
      </xdr:nvSpPr>
      <xdr:spPr>
        <a:xfrm>
          <a:off x="209550" y="606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585" name="Text Box 25"/>
        <xdr:cNvSpPr txBox="1">
          <a:spLocks noChangeArrowheads="1"/>
        </xdr:cNvSpPr>
      </xdr:nvSpPr>
      <xdr:spPr>
        <a:xfrm>
          <a:off x="209550" y="606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586" name="Text Box 25"/>
        <xdr:cNvSpPr txBox="1">
          <a:spLocks noChangeArrowheads="1"/>
        </xdr:cNvSpPr>
      </xdr:nvSpPr>
      <xdr:spPr>
        <a:xfrm>
          <a:off x="209550" y="6067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87" name="Text Box 10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88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89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90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91" name="Text Box 10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92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93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94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95" name="Text Box 10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96" name="Text Box 10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97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98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599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600" name="Text Box 10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601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602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603" name="Text Box 25"/>
        <xdr:cNvSpPr txBox="1">
          <a:spLocks noChangeArrowheads="1"/>
        </xdr:cNvSpPr>
      </xdr:nvSpPr>
      <xdr:spPr>
        <a:xfrm>
          <a:off x="9048750" y="493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C1">
      <selection activeCell="J45" sqref="J45"/>
    </sheetView>
  </sheetViews>
  <sheetFormatPr defaultColWidth="9.140625" defaultRowHeight="12.75"/>
  <cols>
    <col min="1" max="1" width="3.00390625" style="0" customWidth="1"/>
    <col min="2" max="2" width="7.421875" style="0" customWidth="1"/>
    <col min="3" max="3" width="24.7109375" style="0" customWidth="1"/>
    <col min="4" max="4" width="13.8515625" style="0" customWidth="1"/>
    <col min="5" max="5" width="31.57421875" style="0" customWidth="1"/>
    <col min="6" max="6" width="7.57421875" style="76" customWidth="1"/>
    <col min="7" max="7" width="8.00390625" style="0" customWidth="1"/>
    <col min="8" max="8" width="5.8515625" style="0" customWidth="1"/>
    <col min="9" max="9" width="5.7109375" style="0" customWidth="1"/>
    <col min="10" max="10" width="7.57421875" style="0" customWidth="1"/>
    <col min="11" max="12" width="4.140625" style="0" customWidth="1"/>
    <col min="13" max="13" width="7.140625" style="0" customWidth="1"/>
    <col min="14" max="14" width="4.421875" style="0" customWidth="1"/>
    <col min="15" max="15" width="4.57421875" style="0" customWidth="1"/>
    <col min="16" max="16" width="5.421875" style="65" customWidth="1"/>
  </cols>
  <sheetData>
    <row r="1" spans="1:16" ht="14.25">
      <c r="A1" s="6"/>
      <c r="F1" s="28" t="s">
        <v>72</v>
      </c>
      <c r="G1" s="6"/>
      <c r="I1" s="7"/>
      <c r="J1" s="7"/>
      <c r="K1" s="7"/>
      <c r="L1" s="7"/>
      <c r="M1" s="7"/>
      <c r="N1" s="7"/>
      <c r="O1" s="7"/>
      <c r="P1" s="25"/>
    </row>
    <row r="2" spans="1:16" ht="12.75">
      <c r="A2" s="6"/>
      <c r="F2" s="75" t="s">
        <v>164</v>
      </c>
      <c r="G2" s="6"/>
      <c r="I2" s="7"/>
      <c r="J2" s="7"/>
      <c r="K2" s="7"/>
      <c r="L2" s="7"/>
      <c r="M2" s="7"/>
      <c r="N2" s="7"/>
      <c r="O2" s="7"/>
      <c r="P2" s="25"/>
    </row>
    <row r="3" spans="1:16" ht="12.75">
      <c r="A3" s="6"/>
      <c r="F3" s="74" t="s">
        <v>153</v>
      </c>
      <c r="G3" s="6"/>
      <c r="I3" s="7"/>
      <c r="J3" s="7"/>
      <c r="K3" s="7"/>
      <c r="L3" s="7"/>
      <c r="M3" s="7"/>
      <c r="N3" s="7"/>
      <c r="O3" s="7"/>
      <c r="P3" s="25"/>
    </row>
    <row r="4" spans="1:16" ht="18.75" customHeight="1">
      <c r="A4" s="3" t="s">
        <v>0</v>
      </c>
      <c r="E4" s="4"/>
      <c r="F4" s="4"/>
      <c r="G4" s="8" t="s">
        <v>1</v>
      </c>
      <c r="H4" s="2">
        <v>0.4895833333333333</v>
      </c>
      <c r="I4" s="9"/>
      <c r="J4" s="10"/>
      <c r="K4" s="11"/>
      <c r="L4" s="4"/>
      <c r="M4" s="11"/>
      <c r="N4" s="11"/>
      <c r="O4" s="4"/>
      <c r="P4" s="61"/>
    </row>
    <row r="5" spans="1:16" ht="12" customHeight="1">
      <c r="A5" s="6"/>
      <c r="B5" s="26" t="s">
        <v>2</v>
      </c>
      <c r="C5" s="109" t="s">
        <v>3</v>
      </c>
      <c r="D5" s="111" t="s">
        <v>4</v>
      </c>
      <c r="E5" s="111" t="s">
        <v>5</v>
      </c>
      <c r="F5" s="12" t="s">
        <v>6</v>
      </c>
      <c r="G5" s="97" t="s">
        <v>7</v>
      </c>
      <c r="H5" s="98"/>
      <c r="I5" s="113" t="s">
        <v>8</v>
      </c>
      <c r="J5" s="94" t="s">
        <v>9</v>
      </c>
      <c r="K5" s="95"/>
      <c r="L5" s="96"/>
      <c r="M5" s="94" t="s">
        <v>10</v>
      </c>
      <c r="N5" s="95"/>
      <c r="O5" s="96"/>
      <c r="P5" s="62" t="s">
        <v>149</v>
      </c>
    </row>
    <row r="6" spans="1:16" ht="12" customHeight="1">
      <c r="A6" s="6"/>
      <c r="B6" s="27" t="s">
        <v>11</v>
      </c>
      <c r="C6" s="110"/>
      <c r="D6" s="112"/>
      <c r="E6" s="112"/>
      <c r="F6" s="71" t="s">
        <v>12</v>
      </c>
      <c r="G6" s="13" t="s">
        <v>12</v>
      </c>
      <c r="H6" s="14" t="s">
        <v>13</v>
      </c>
      <c r="I6" s="114"/>
      <c r="J6" s="15" t="s">
        <v>14</v>
      </c>
      <c r="K6" s="15" t="s">
        <v>15</v>
      </c>
      <c r="L6" s="16" t="s">
        <v>16</v>
      </c>
      <c r="M6" s="15" t="s">
        <v>14</v>
      </c>
      <c r="N6" s="15" t="s">
        <v>15</v>
      </c>
      <c r="O6" s="16" t="s">
        <v>16</v>
      </c>
      <c r="P6" s="63" t="s">
        <v>17</v>
      </c>
    </row>
    <row r="7" spans="1:16" ht="13.5" customHeight="1">
      <c r="A7" s="6"/>
      <c r="B7" s="102">
        <v>3131</v>
      </c>
      <c r="C7" s="103" t="s">
        <v>101</v>
      </c>
      <c r="D7" s="104" t="s">
        <v>32</v>
      </c>
      <c r="E7" s="104" t="s">
        <v>102</v>
      </c>
      <c r="F7" s="1">
        <v>0.5415625</v>
      </c>
      <c r="G7" s="17">
        <f aca="true" t="shared" si="0" ref="G7:G18">IF(F7&gt;H$4,F7-H$4,F7+24-H$4)</f>
        <v>0.05197916666666663</v>
      </c>
      <c r="H7" s="18">
        <f aca="true" t="shared" si="1" ref="H7:H18">HOUR(G7)*60*60+MINUTE(G7)*60+SECOND(G7)</f>
        <v>4491</v>
      </c>
      <c r="I7" s="105">
        <v>1.081</v>
      </c>
      <c r="J7" s="101">
        <f aca="true" t="shared" si="2" ref="J7:J18">H7*I7</f>
        <v>4854.771</v>
      </c>
      <c r="K7" s="19">
        <f aca="true" t="shared" si="3" ref="K7:L18">RANK(J7,J$7:J$26,1)</f>
        <v>1</v>
      </c>
      <c r="L7" s="19">
        <f t="shared" si="3"/>
        <v>1</v>
      </c>
      <c r="M7" s="101">
        <f aca="true" t="shared" si="4" ref="M7:M18">H7*I7</f>
        <v>4854.771</v>
      </c>
      <c r="N7" s="19">
        <f aca="true" t="shared" si="5" ref="N7:O18">RANK(M7,M$7:M$26,1)</f>
        <v>1</v>
      </c>
      <c r="O7" s="19">
        <f t="shared" si="5"/>
        <v>1</v>
      </c>
      <c r="P7" s="64">
        <f aca="true" t="shared" si="6" ref="P7:P26">O7*1</f>
        <v>1</v>
      </c>
    </row>
    <row r="8" spans="1:16" ht="13.5" customHeight="1">
      <c r="A8" s="6"/>
      <c r="B8" s="102">
        <v>364</v>
      </c>
      <c r="C8" s="103" t="s">
        <v>95</v>
      </c>
      <c r="D8" s="104" t="s">
        <v>24</v>
      </c>
      <c r="E8" s="104" t="s">
        <v>25</v>
      </c>
      <c r="F8" s="1">
        <v>0.5404745370370371</v>
      </c>
      <c r="G8" s="17">
        <f t="shared" si="0"/>
        <v>0.05089120370370376</v>
      </c>
      <c r="H8" s="18">
        <f t="shared" si="1"/>
        <v>4397</v>
      </c>
      <c r="I8" s="105">
        <v>1.11</v>
      </c>
      <c r="J8" s="101">
        <f t="shared" si="2"/>
        <v>4880.67</v>
      </c>
      <c r="K8" s="19">
        <f t="shared" si="3"/>
        <v>2</v>
      </c>
      <c r="L8" s="19">
        <f t="shared" si="3"/>
        <v>2</v>
      </c>
      <c r="M8" s="101">
        <f t="shared" si="4"/>
        <v>4880.67</v>
      </c>
      <c r="N8" s="19">
        <f t="shared" si="5"/>
        <v>2</v>
      </c>
      <c r="O8" s="19">
        <f t="shared" si="5"/>
        <v>2</v>
      </c>
      <c r="P8" s="64">
        <f t="shared" si="6"/>
        <v>2</v>
      </c>
    </row>
    <row r="9" spans="1:17" ht="13.5" customHeight="1">
      <c r="A9" s="6"/>
      <c r="B9" s="102">
        <v>480</v>
      </c>
      <c r="C9" s="103" t="s">
        <v>89</v>
      </c>
      <c r="D9" s="104" t="s">
        <v>21</v>
      </c>
      <c r="E9" s="104" t="s">
        <v>90</v>
      </c>
      <c r="F9" s="1">
        <v>0.5385648148148149</v>
      </c>
      <c r="G9" s="17">
        <f t="shared" si="0"/>
        <v>0.04898148148148157</v>
      </c>
      <c r="H9" s="18">
        <f t="shared" si="1"/>
        <v>4232</v>
      </c>
      <c r="I9" s="105">
        <v>1.161</v>
      </c>
      <c r="J9" s="101">
        <f t="shared" si="2"/>
        <v>4913.352</v>
      </c>
      <c r="K9" s="19">
        <f t="shared" si="3"/>
        <v>3</v>
      </c>
      <c r="L9" s="19">
        <f t="shared" si="3"/>
        <v>3</v>
      </c>
      <c r="M9" s="101">
        <f t="shared" si="4"/>
        <v>4913.352</v>
      </c>
      <c r="N9" s="19">
        <f t="shared" si="5"/>
        <v>3</v>
      </c>
      <c r="O9" s="19">
        <f t="shared" si="5"/>
        <v>3</v>
      </c>
      <c r="P9" s="64">
        <f t="shared" si="6"/>
        <v>3</v>
      </c>
      <c r="Q9" s="108" t="s">
        <v>168</v>
      </c>
    </row>
    <row r="10" spans="1:16" ht="13.5" customHeight="1">
      <c r="A10" s="6"/>
      <c r="B10" s="102">
        <v>1245</v>
      </c>
      <c r="C10" s="103" t="s">
        <v>91</v>
      </c>
      <c r="D10" s="104" t="s">
        <v>92</v>
      </c>
      <c r="E10" s="104" t="s">
        <v>93</v>
      </c>
      <c r="F10" s="1">
        <v>0.5399189814814814</v>
      </c>
      <c r="G10" s="17">
        <f t="shared" si="0"/>
        <v>0.050335648148148115</v>
      </c>
      <c r="H10" s="18">
        <f t="shared" si="1"/>
        <v>4349</v>
      </c>
      <c r="I10" s="105">
        <v>1.137</v>
      </c>
      <c r="J10" s="101">
        <f t="shared" si="2"/>
        <v>4944.813</v>
      </c>
      <c r="K10" s="19">
        <f t="shared" si="3"/>
        <v>4</v>
      </c>
      <c r="L10" s="19">
        <f t="shared" si="3"/>
        <v>4</v>
      </c>
      <c r="M10" s="101">
        <f t="shared" si="4"/>
        <v>4944.813</v>
      </c>
      <c r="N10" s="19">
        <f t="shared" si="5"/>
        <v>4</v>
      </c>
      <c r="O10" s="19">
        <f t="shared" si="5"/>
        <v>4</v>
      </c>
      <c r="P10" s="64">
        <f t="shared" si="6"/>
        <v>4</v>
      </c>
    </row>
    <row r="11" spans="1:16" ht="13.5" customHeight="1">
      <c r="A11" s="6"/>
      <c r="B11" s="102">
        <v>2906</v>
      </c>
      <c r="C11" s="103" t="s">
        <v>26</v>
      </c>
      <c r="D11" s="104" t="s">
        <v>27</v>
      </c>
      <c r="E11" s="104" t="s">
        <v>96</v>
      </c>
      <c r="F11" s="1">
        <v>0.5415509259259259</v>
      </c>
      <c r="G11" s="17">
        <f t="shared" si="0"/>
        <v>0.05196759259259259</v>
      </c>
      <c r="H11" s="18">
        <f t="shared" si="1"/>
        <v>4490</v>
      </c>
      <c r="I11" s="105">
        <v>1.106</v>
      </c>
      <c r="J11" s="101">
        <f t="shared" si="2"/>
        <v>4965.9400000000005</v>
      </c>
      <c r="K11" s="19">
        <f t="shared" si="3"/>
        <v>5</v>
      </c>
      <c r="L11" s="19">
        <f t="shared" si="3"/>
        <v>5</v>
      </c>
      <c r="M11" s="101">
        <f t="shared" si="4"/>
        <v>4965.9400000000005</v>
      </c>
      <c r="N11" s="19">
        <f t="shared" si="5"/>
        <v>5</v>
      </c>
      <c r="O11" s="19">
        <f t="shared" si="5"/>
        <v>5</v>
      </c>
      <c r="P11" s="64">
        <f t="shared" si="6"/>
        <v>5</v>
      </c>
    </row>
    <row r="12" spans="1:16" ht="13.5" customHeight="1">
      <c r="A12" s="6"/>
      <c r="B12" s="102">
        <v>441</v>
      </c>
      <c r="C12" s="103" t="s">
        <v>97</v>
      </c>
      <c r="D12" s="104" t="s">
        <v>28</v>
      </c>
      <c r="E12" s="104" t="s">
        <v>29</v>
      </c>
      <c r="F12" s="1">
        <v>0.5422916666666667</v>
      </c>
      <c r="G12" s="17">
        <f t="shared" si="0"/>
        <v>0.05270833333333341</v>
      </c>
      <c r="H12" s="18">
        <f t="shared" si="1"/>
        <v>4554</v>
      </c>
      <c r="I12" s="105">
        <v>1.101</v>
      </c>
      <c r="J12" s="18">
        <f t="shared" si="2"/>
        <v>5013.954</v>
      </c>
      <c r="K12" s="19">
        <f t="shared" si="3"/>
        <v>6</v>
      </c>
      <c r="L12" s="19">
        <f t="shared" si="3"/>
        <v>6</v>
      </c>
      <c r="M12" s="18">
        <f t="shared" si="4"/>
        <v>5013.954</v>
      </c>
      <c r="N12" s="19">
        <f t="shared" si="5"/>
        <v>6</v>
      </c>
      <c r="O12" s="19">
        <f t="shared" si="5"/>
        <v>6</v>
      </c>
      <c r="P12" s="64">
        <f t="shared" si="6"/>
        <v>6</v>
      </c>
    </row>
    <row r="13" spans="1:16" ht="13.5" customHeight="1">
      <c r="A13" s="6"/>
      <c r="B13" s="102" t="s">
        <v>77</v>
      </c>
      <c r="C13" s="103" t="s">
        <v>78</v>
      </c>
      <c r="D13" s="104" t="s">
        <v>79</v>
      </c>
      <c r="E13" s="104" t="s">
        <v>80</v>
      </c>
      <c r="F13" s="1">
        <v>0.5385300925925925</v>
      </c>
      <c r="G13" s="17">
        <f t="shared" si="0"/>
        <v>0.04894675925925923</v>
      </c>
      <c r="H13" s="18">
        <f t="shared" si="1"/>
        <v>4229</v>
      </c>
      <c r="I13" s="105">
        <v>1.199</v>
      </c>
      <c r="J13" s="18">
        <f t="shared" si="2"/>
        <v>5070.571</v>
      </c>
      <c r="K13" s="19">
        <f t="shared" si="3"/>
        <v>7</v>
      </c>
      <c r="L13" s="19">
        <f t="shared" si="3"/>
        <v>7</v>
      </c>
      <c r="M13" s="18">
        <f t="shared" si="4"/>
        <v>5070.571</v>
      </c>
      <c r="N13" s="19">
        <f t="shared" si="5"/>
        <v>7</v>
      </c>
      <c r="O13" s="19">
        <f t="shared" si="5"/>
        <v>7</v>
      </c>
      <c r="P13" s="64">
        <f t="shared" si="6"/>
        <v>7</v>
      </c>
    </row>
    <row r="14" spans="1:16" ht="13.5" customHeight="1">
      <c r="A14" s="6"/>
      <c r="B14" s="102" t="s">
        <v>81</v>
      </c>
      <c r="C14" s="103" t="s">
        <v>82</v>
      </c>
      <c r="D14" s="104" t="s">
        <v>21</v>
      </c>
      <c r="E14" s="104" t="s">
        <v>83</v>
      </c>
      <c r="F14" s="1">
        <v>0.5400347222222223</v>
      </c>
      <c r="G14" s="17">
        <f t="shared" si="0"/>
        <v>0.05045138888888895</v>
      </c>
      <c r="H14" s="18">
        <f t="shared" si="1"/>
        <v>4359</v>
      </c>
      <c r="I14" s="105">
        <v>1.169</v>
      </c>
      <c r="J14" s="101">
        <f t="shared" si="2"/>
        <v>5095.671</v>
      </c>
      <c r="K14" s="19">
        <f t="shared" si="3"/>
        <v>8</v>
      </c>
      <c r="L14" s="19">
        <f t="shared" si="3"/>
        <v>8</v>
      </c>
      <c r="M14" s="101">
        <f t="shared" si="4"/>
        <v>5095.671</v>
      </c>
      <c r="N14" s="19">
        <f t="shared" si="5"/>
        <v>8</v>
      </c>
      <c r="O14" s="19">
        <f t="shared" si="5"/>
        <v>8</v>
      </c>
      <c r="P14" s="64">
        <f t="shared" si="6"/>
        <v>8</v>
      </c>
    </row>
    <row r="15" spans="1:16" ht="13.5" customHeight="1">
      <c r="A15" s="6"/>
      <c r="B15" s="102">
        <v>1291</v>
      </c>
      <c r="C15" s="103" t="s">
        <v>86</v>
      </c>
      <c r="D15" s="104" t="s">
        <v>21</v>
      </c>
      <c r="E15" s="104" t="s">
        <v>42</v>
      </c>
      <c r="F15" s="1">
        <v>0.5403703703703704</v>
      </c>
      <c r="G15" s="17">
        <f t="shared" si="0"/>
        <v>0.050787037037037075</v>
      </c>
      <c r="H15" s="18">
        <f t="shared" si="1"/>
        <v>4388</v>
      </c>
      <c r="I15" s="105">
        <v>1.165</v>
      </c>
      <c r="J15" s="101">
        <f t="shared" si="2"/>
        <v>5112.02</v>
      </c>
      <c r="K15" s="19">
        <f t="shared" si="3"/>
        <v>9</v>
      </c>
      <c r="L15" s="19">
        <f t="shared" si="3"/>
        <v>9</v>
      </c>
      <c r="M15" s="101">
        <f t="shared" si="4"/>
        <v>5112.02</v>
      </c>
      <c r="N15" s="19">
        <f t="shared" si="5"/>
        <v>9</v>
      </c>
      <c r="O15" s="19">
        <f t="shared" si="5"/>
        <v>9</v>
      </c>
      <c r="P15" s="64">
        <f t="shared" si="6"/>
        <v>9</v>
      </c>
    </row>
    <row r="16" spans="1:16" ht="13.5" customHeight="1">
      <c r="A16" s="6"/>
      <c r="B16" s="102">
        <v>7400</v>
      </c>
      <c r="C16" s="103" t="s">
        <v>84</v>
      </c>
      <c r="D16" s="104" t="s">
        <v>21</v>
      </c>
      <c r="E16" s="104" t="s">
        <v>85</v>
      </c>
      <c r="F16" s="1">
        <v>0.5415393518518519</v>
      </c>
      <c r="G16" s="17">
        <f t="shared" si="0"/>
        <v>0.051956018518518554</v>
      </c>
      <c r="H16" s="18">
        <f t="shared" si="1"/>
        <v>4489</v>
      </c>
      <c r="I16" s="105">
        <v>1.167</v>
      </c>
      <c r="J16" s="101">
        <f t="shared" si="2"/>
        <v>5238.6630000000005</v>
      </c>
      <c r="K16" s="19">
        <f t="shared" si="3"/>
        <v>10</v>
      </c>
      <c r="L16" s="19">
        <f t="shared" si="3"/>
        <v>10</v>
      </c>
      <c r="M16" s="101">
        <f t="shared" si="4"/>
        <v>5238.6630000000005</v>
      </c>
      <c r="N16" s="19">
        <f t="shared" si="5"/>
        <v>10</v>
      </c>
      <c r="O16" s="19">
        <f t="shared" si="5"/>
        <v>10</v>
      </c>
      <c r="P16" s="64">
        <f t="shared" si="6"/>
        <v>10</v>
      </c>
    </row>
    <row r="17" spans="1:16" ht="13.5" customHeight="1">
      <c r="A17" s="6"/>
      <c r="B17" s="102">
        <v>2508</v>
      </c>
      <c r="C17" s="103" t="s">
        <v>98</v>
      </c>
      <c r="D17" s="104" t="s">
        <v>99</v>
      </c>
      <c r="E17" s="104" t="s">
        <v>100</v>
      </c>
      <c r="F17" s="1">
        <v>0.5454629629629629</v>
      </c>
      <c r="G17" s="17">
        <f t="shared" si="0"/>
        <v>0.05587962962962961</v>
      </c>
      <c r="H17" s="18">
        <f t="shared" si="1"/>
        <v>4828</v>
      </c>
      <c r="I17" s="105">
        <v>1.094</v>
      </c>
      <c r="J17" s="101">
        <f t="shared" si="2"/>
        <v>5281.832</v>
      </c>
      <c r="K17" s="19">
        <f t="shared" si="3"/>
        <v>11</v>
      </c>
      <c r="L17" s="19">
        <f t="shared" si="3"/>
        <v>11</v>
      </c>
      <c r="M17" s="101">
        <f t="shared" si="4"/>
        <v>5281.832</v>
      </c>
      <c r="N17" s="19">
        <f t="shared" si="5"/>
        <v>11</v>
      </c>
      <c r="O17" s="19">
        <f t="shared" si="5"/>
        <v>11</v>
      </c>
      <c r="P17" s="64">
        <f t="shared" si="6"/>
        <v>11</v>
      </c>
    </row>
    <row r="18" spans="1:16" ht="13.5" customHeight="1">
      <c r="A18" s="6"/>
      <c r="B18" s="102" t="s">
        <v>106</v>
      </c>
      <c r="C18" s="103" t="s">
        <v>107</v>
      </c>
      <c r="D18" s="104" t="s">
        <v>108</v>
      </c>
      <c r="E18" s="104" t="s">
        <v>109</v>
      </c>
      <c r="F18" s="1">
        <v>0.5469791666666667</v>
      </c>
      <c r="G18" s="17">
        <f t="shared" si="0"/>
        <v>0.05739583333333337</v>
      </c>
      <c r="H18" s="18">
        <f t="shared" si="1"/>
        <v>4959</v>
      </c>
      <c r="I18" s="105">
        <v>1.076</v>
      </c>
      <c r="J18" s="101">
        <f t="shared" si="2"/>
        <v>5335.884</v>
      </c>
      <c r="K18" s="19">
        <f t="shared" si="3"/>
        <v>12</v>
      </c>
      <c r="L18" s="19">
        <f t="shared" si="3"/>
        <v>12</v>
      </c>
      <c r="M18" s="101">
        <f t="shared" si="4"/>
        <v>5335.884</v>
      </c>
      <c r="N18" s="19">
        <f t="shared" si="5"/>
        <v>12</v>
      </c>
      <c r="O18" s="19">
        <f t="shared" si="5"/>
        <v>12</v>
      </c>
      <c r="P18" s="64">
        <f t="shared" si="6"/>
        <v>12</v>
      </c>
    </row>
    <row r="19" spans="1:16" ht="13.5" customHeight="1">
      <c r="A19" s="6"/>
      <c r="B19" s="102">
        <v>2055</v>
      </c>
      <c r="C19" s="103" t="s">
        <v>18</v>
      </c>
      <c r="D19" s="104" t="s">
        <v>19</v>
      </c>
      <c r="E19" s="104" t="s">
        <v>20</v>
      </c>
      <c r="F19" s="1" t="s">
        <v>156</v>
      </c>
      <c r="G19" s="17" t="s">
        <v>157</v>
      </c>
      <c r="H19" s="18" t="s">
        <v>157</v>
      </c>
      <c r="I19" s="105">
        <v>1.392</v>
      </c>
      <c r="J19" s="101" t="s">
        <v>156</v>
      </c>
      <c r="K19" s="19" t="s">
        <v>157</v>
      </c>
      <c r="L19" s="19">
        <v>21</v>
      </c>
      <c r="M19" s="101" t="s">
        <v>156</v>
      </c>
      <c r="N19" s="19" t="s">
        <v>161</v>
      </c>
      <c r="O19" s="19">
        <v>21</v>
      </c>
      <c r="P19" s="64">
        <f t="shared" si="6"/>
        <v>21</v>
      </c>
    </row>
    <row r="20" spans="1:16" ht="13.5" customHeight="1">
      <c r="A20" s="6"/>
      <c r="B20" s="102">
        <v>191</v>
      </c>
      <c r="C20" s="103" t="s">
        <v>37</v>
      </c>
      <c r="D20" s="104" t="s">
        <v>24</v>
      </c>
      <c r="E20" s="104" t="s">
        <v>38</v>
      </c>
      <c r="F20" s="1" t="s">
        <v>156</v>
      </c>
      <c r="G20" s="17" t="s">
        <v>157</v>
      </c>
      <c r="H20" s="18" t="s">
        <v>157</v>
      </c>
      <c r="I20" s="105">
        <v>1.371</v>
      </c>
      <c r="J20" s="101" t="s">
        <v>156</v>
      </c>
      <c r="K20" s="19" t="s">
        <v>157</v>
      </c>
      <c r="L20" s="19">
        <v>21</v>
      </c>
      <c r="M20" s="101" t="s">
        <v>156</v>
      </c>
      <c r="N20" s="19" t="s">
        <v>161</v>
      </c>
      <c r="O20" s="19">
        <v>21</v>
      </c>
      <c r="P20" s="64">
        <f t="shared" si="6"/>
        <v>21</v>
      </c>
    </row>
    <row r="21" spans="1:16" ht="13.5" customHeight="1">
      <c r="A21" s="6"/>
      <c r="B21" s="102" t="s">
        <v>73</v>
      </c>
      <c r="C21" s="103" t="s">
        <v>74</v>
      </c>
      <c r="D21" s="104" t="s">
        <v>75</v>
      </c>
      <c r="E21" s="104" t="s">
        <v>76</v>
      </c>
      <c r="F21" s="1" t="s">
        <v>156</v>
      </c>
      <c r="G21" s="17" t="s">
        <v>157</v>
      </c>
      <c r="H21" s="18" t="s">
        <v>157</v>
      </c>
      <c r="I21" s="105">
        <v>1.267</v>
      </c>
      <c r="J21" s="101" t="s">
        <v>156</v>
      </c>
      <c r="K21" s="19" t="s">
        <v>157</v>
      </c>
      <c r="L21" s="19">
        <v>21</v>
      </c>
      <c r="M21" s="101" t="s">
        <v>156</v>
      </c>
      <c r="N21" s="19" t="s">
        <v>161</v>
      </c>
      <c r="O21" s="19">
        <v>21</v>
      </c>
      <c r="P21" s="64">
        <f t="shared" si="6"/>
        <v>21</v>
      </c>
    </row>
    <row r="22" spans="1:16" ht="13.5" customHeight="1">
      <c r="A22" s="6"/>
      <c r="B22" s="102">
        <v>12122</v>
      </c>
      <c r="C22" s="103" t="s">
        <v>87</v>
      </c>
      <c r="D22" s="104" t="s">
        <v>21</v>
      </c>
      <c r="E22" s="104" t="s">
        <v>88</v>
      </c>
      <c r="F22" s="1" t="s">
        <v>156</v>
      </c>
      <c r="G22" s="17"/>
      <c r="H22" s="18"/>
      <c r="I22" s="105">
        <v>1.165</v>
      </c>
      <c r="J22" s="101" t="s">
        <v>156</v>
      </c>
      <c r="K22" s="19" t="s">
        <v>157</v>
      </c>
      <c r="L22" s="19">
        <v>21</v>
      </c>
      <c r="M22" s="101" t="s">
        <v>156</v>
      </c>
      <c r="N22" s="19" t="s">
        <v>161</v>
      </c>
      <c r="O22" s="19">
        <v>21</v>
      </c>
      <c r="P22" s="64">
        <f t="shared" si="6"/>
        <v>21</v>
      </c>
    </row>
    <row r="23" spans="1:16" ht="13.5" customHeight="1">
      <c r="A23" s="6"/>
      <c r="B23" s="102">
        <v>1807</v>
      </c>
      <c r="C23" s="103" t="s">
        <v>22</v>
      </c>
      <c r="D23" s="104" t="s">
        <v>23</v>
      </c>
      <c r="E23" s="104" t="s">
        <v>94</v>
      </c>
      <c r="F23" s="1" t="s">
        <v>156</v>
      </c>
      <c r="G23" s="17"/>
      <c r="H23" s="18"/>
      <c r="I23" s="105">
        <v>1.132</v>
      </c>
      <c r="J23" s="101" t="s">
        <v>156</v>
      </c>
      <c r="K23" s="19" t="s">
        <v>157</v>
      </c>
      <c r="L23" s="19">
        <v>21</v>
      </c>
      <c r="M23" s="101" t="s">
        <v>156</v>
      </c>
      <c r="N23" s="19" t="s">
        <v>161</v>
      </c>
      <c r="O23" s="19">
        <v>21</v>
      </c>
      <c r="P23" s="64">
        <f t="shared" si="6"/>
        <v>21</v>
      </c>
    </row>
    <row r="24" spans="1:16" ht="13.5" customHeight="1">
      <c r="A24" s="6"/>
      <c r="B24" s="102">
        <v>2013</v>
      </c>
      <c r="C24" s="103" t="s">
        <v>103</v>
      </c>
      <c r="D24" s="104" t="s">
        <v>104</v>
      </c>
      <c r="E24" s="104" t="s">
        <v>105</v>
      </c>
      <c r="F24" s="1" t="s">
        <v>156</v>
      </c>
      <c r="G24" s="17"/>
      <c r="H24" s="18"/>
      <c r="I24" s="105">
        <v>1.08</v>
      </c>
      <c r="J24" s="101" t="s">
        <v>156</v>
      </c>
      <c r="K24" s="19" t="s">
        <v>157</v>
      </c>
      <c r="L24" s="19">
        <v>21</v>
      </c>
      <c r="M24" s="101" t="s">
        <v>156</v>
      </c>
      <c r="N24" s="19" t="s">
        <v>161</v>
      </c>
      <c r="O24" s="19">
        <v>21</v>
      </c>
      <c r="P24" s="64">
        <f t="shared" si="6"/>
        <v>21</v>
      </c>
    </row>
    <row r="25" spans="1:16" ht="13.5" customHeight="1">
      <c r="A25" s="6"/>
      <c r="B25" s="102">
        <v>346</v>
      </c>
      <c r="C25" s="103" t="s">
        <v>33</v>
      </c>
      <c r="D25" s="104" t="s">
        <v>34</v>
      </c>
      <c r="E25" s="104" t="s">
        <v>35</v>
      </c>
      <c r="F25" s="1" t="s">
        <v>156</v>
      </c>
      <c r="G25" s="17"/>
      <c r="H25" s="18"/>
      <c r="I25" s="105">
        <v>1.077</v>
      </c>
      <c r="J25" s="101" t="s">
        <v>156</v>
      </c>
      <c r="K25" s="19" t="s">
        <v>157</v>
      </c>
      <c r="L25" s="19">
        <v>21</v>
      </c>
      <c r="M25" s="101" t="s">
        <v>156</v>
      </c>
      <c r="N25" s="19" t="s">
        <v>161</v>
      </c>
      <c r="O25" s="19">
        <v>21</v>
      </c>
      <c r="P25" s="64">
        <f t="shared" si="6"/>
        <v>21</v>
      </c>
    </row>
    <row r="26" spans="1:16" ht="13.5" customHeight="1">
      <c r="A26" s="6"/>
      <c r="B26" s="102">
        <v>796</v>
      </c>
      <c r="C26" s="103" t="s">
        <v>36</v>
      </c>
      <c r="D26" s="104" t="s">
        <v>110</v>
      </c>
      <c r="E26" s="104" t="s">
        <v>111</v>
      </c>
      <c r="F26" s="66" t="s">
        <v>156</v>
      </c>
      <c r="G26" s="17"/>
      <c r="H26" s="18"/>
      <c r="I26" s="105">
        <v>1.075</v>
      </c>
      <c r="J26" s="18" t="s">
        <v>156</v>
      </c>
      <c r="K26" s="19" t="s">
        <v>157</v>
      </c>
      <c r="L26" s="19">
        <v>21</v>
      </c>
      <c r="M26" s="18" t="s">
        <v>156</v>
      </c>
      <c r="N26" s="19" t="s">
        <v>161</v>
      </c>
      <c r="O26" s="19">
        <v>21</v>
      </c>
      <c r="P26" s="64">
        <f t="shared" si="6"/>
        <v>21</v>
      </c>
    </row>
    <row r="27" spans="1:16" ht="19.5" customHeight="1">
      <c r="A27" s="3" t="s">
        <v>39</v>
      </c>
      <c r="E27" s="4"/>
      <c r="F27" s="4"/>
      <c r="G27" s="8" t="s">
        <v>1</v>
      </c>
      <c r="H27" s="2">
        <v>0.4791666666666667</v>
      </c>
      <c r="I27" s="9"/>
      <c r="J27" s="10"/>
      <c r="K27" s="11"/>
      <c r="L27" s="4"/>
      <c r="M27" s="11"/>
      <c r="N27" s="11"/>
      <c r="O27" s="4"/>
      <c r="P27" s="61"/>
    </row>
    <row r="28" spans="1:16" ht="12" customHeight="1">
      <c r="A28" s="6"/>
      <c r="B28" s="26" t="s">
        <v>2</v>
      </c>
      <c r="C28" s="109" t="s">
        <v>3</v>
      </c>
      <c r="D28" s="111" t="s">
        <v>4</v>
      </c>
      <c r="E28" s="111" t="s">
        <v>5</v>
      </c>
      <c r="F28" s="12" t="s">
        <v>6</v>
      </c>
      <c r="G28" s="97" t="s">
        <v>7</v>
      </c>
      <c r="H28" s="98"/>
      <c r="I28" s="113" t="s">
        <v>8</v>
      </c>
      <c r="J28" s="94" t="s">
        <v>9</v>
      </c>
      <c r="K28" s="95"/>
      <c r="L28" s="96"/>
      <c r="M28" s="94" t="s">
        <v>10</v>
      </c>
      <c r="N28" s="95"/>
      <c r="O28" s="96"/>
      <c r="P28" s="62" t="s">
        <v>149</v>
      </c>
    </row>
    <row r="29" spans="1:16" ht="12" customHeight="1">
      <c r="A29" s="6"/>
      <c r="B29" s="27" t="s">
        <v>11</v>
      </c>
      <c r="C29" s="110"/>
      <c r="D29" s="112"/>
      <c r="E29" s="112"/>
      <c r="F29" s="71" t="s">
        <v>12</v>
      </c>
      <c r="G29" s="13" t="s">
        <v>12</v>
      </c>
      <c r="H29" s="14" t="s">
        <v>13</v>
      </c>
      <c r="I29" s="114"/>
      <c r="J29" s="15" t="s">
        <v>14</v>
      </c>
      <c r="K29" s="15" t="s">
        <v>15</v>
      </c>
      <c r="L29" s="16" t="s">
        <v>16</v>
      </c>
      <c r="M29" s="15" t="s">
        <v>14</v>
      </c>
      <c r="N29" s="15" t="s">
        <v>15</v>
      </c>
      <c r="O29" s="16" t="s">
        <v>16</v>
      </c>
      <c r="P29" s="63" t="s">
        <v>17</v>
      </c>
    </row>
    <row r="30" spans="1:16" ht="13.5" customHeight="1">
      <c r="A30" s="6"/>
      <c r="B30" s="102">
        <v>105</v>
      </c>
      <c r="C30" s="103" t="s">
        <v>120</v>
      </c>
      <c r="D30" s="104" t="s">
        <v>41</v>
      </c>
      <c r="E30" s="104" t="s">
        <v>121</v>
      </c>
      <c r="F30" s="20">
        <v>0.5345949074074073</v>
      </c>
      <c r="G30" s="17">
        <f aca="true" t="shared" si="7" ref="G30:G35">IF(F30&gt;H$27,F30-H$27,F30+24-H$27)</f>
        <v>0.05542824074074065</v>
      </c>
      <c r="H30" s="18">
        <f aca="true" t="shared" si="8" ref="H30:H35">HOUR(G30)*60*60+MINUTE(G30)*60+SECOND(G30)</f>
        <v>4789</v>
      </c>
      <c r="I30" s="105">
        <v>1.038</v>
      </c>
      <c r="J30" s="18">
        <f aca="true" t="shared" si="9" ref="J30:J35">H30*I30</f>
        <v>4970.982</v>
      </c>
      <c r="K30" s="19">
        <f aca="true" t="shared" si="10" ref="K30:L35">RANK(J30,J$30:J$40,1)</f>
        <v>1</v>
      </c>
      <c r="L30" s="19">
        <f t="shared" si="10"/>
        <v>1</v>
      </c>
      <c r="M30" s="18">
        <f aca="true" t="shared" si="11" ref="M30:M35">H30*I30</f>
        <v>4970.982</v>
      </c>
      <c r="N30" s="19">
        <f aca="true" t="shared" si="12" ref="N30:O35">RANK(M30,M$30:M$40,1)</f>
        <v>1</v>
      </c>
      <c r="O30" s="19">
        <f t="shared" si="12"/>
        <v>1</v>
      </c>
      <c r="P30" s="64">
        <f aca="true" t="shared" si="13" ref="P30:P40">O30*1</f>
        <v>1</v>
      </c>
    </row>
    <row r="31" spans="1:16" ht="13.5" customHeight="1">
      <c r="A31" s="6"/>
      <c r="B31" s="102">
        <v>2035</v>
      </c>
      <c r="C31" s="103" t="s">
        <v>45</v>
      </c>
      <c r="D31" s="104" t="s">
        <v>46</v>
      </c>
      <c r="E31" s="104" t="s">
        <v>47</v>
      </c>
      <c r="F31" s="20">
        <v>0.5380208333333333</v>
      </c>
      <c r="G31" s="17">
        <f t="shared" si="7"/>
        <v>0.058854166666666596</v>
      </c>
      <c r="H31" s="18">
        <f t="shared" si="8"/>
        <v>5085</v>
      </c>
      <c r="I31" s="105">
        <v>1.025</v>
      </c>
      <c r="J31" s="18">
        <f t="shared" si="9"/>
        <v>5212.125</v>
      </c>
      <c r="K31" s="19">
        <f t="shared" si="10"/>
        <v>2</v>
      </c>
      <c r="L31" s="19">
        <f t="shared" si="10"/>
        <v>2</v>
      </c>
      <c r="M31" s="18">
        <f t="shared" si="11"/>
        <v>5212.125</v>
      </c>
      <c r="N31" s="19">
        <f t="shared" si="12"/>
        <v>2</v>
      </c>
      <c r="O31" s="19">
        <f t="shared" si="12"/>
        <v>2</v>
      </c>
      <c r="P31" s="64">
        <f t="shared" si="13"/>
        <v>2</v>
      </c>
    </row>
    <row r="32" spans="1:16" ht="13.5" customHeight="1">
      <c r="A32" s="6"/>
      <c r="B32" s="102">
        <v>965</v>
      </c>
      <c r="C32" s="103" t="s">
        <v>130</v>
      </c>
      <c r="D32" s="104" t="s">
        <v>131</v>
      </c>
      <c r="E32" s="104" t="s">
        <v>44</v>
      </c>
      <c r="F32" s="20">
        <v>0.5385300925925925</v>
      </c>
      <c r="G32" s="17">
        <f t="shared" si="7"/>
        <v>0.05936342592592586</v>
      </c>
      <c r="H32" s="18">
        <f t="shared" si="8"/>
        <v>5129</v>
      </c>
      <c r="I32" s="105">
        <v>1.027</v>
      </c>
      <c r="J32" s="18">
        <f t="shared" si="9"/>
        <v>5267.482999999999</v>
      </c>
      <c r="K32" s="19">
        <f t="shared" si="10"/>
        <v>3</v>
      </c>
      <c r="L32" s="19">
        <f t="shared" si="10"/>
        <v>3</v>
      </c>
      <c r="M32" s="18">
        <f t="shared" si="11"/>
        <v>5267.482999999999</v>
      </c>
      <c r="N32" s="19">
        <f t="shared" si="12"/>
        <v>3</v>
      </c>
      <c r="O32" s="19">
        <f t="shared" si="12"/>
        <v>3</v>
      </c>
      <c r="P32" s="64">
        <f t="shared" si="13"/>
        <v>3</v>
      </c>
    </row>
    <row r="33" spans="1:16" ht="13.5" customHeight="1">
      <c r="A33" s="6"/>
      <c r="B33" s="102" t="s">
        <v>115</v>
      </c>
      <c r="C33" s="103" t="s">
        <v>116</v>
      </c>
      <c r="D33" s="104" t="s">
        <v>117</v>
      </c>
      <c r="E33" s="104" t="s">
        <v>118</v>
      </c>
      <c r="F33" s="20">
        <v>0.5376041666666667</v>
      </c>
      <c r="G33" s="17">
        <f t="shared" si="7"/>
        <v>0.058437499999999976</v>
      </c>
      <c r="H33" s="18">
        <f t="shared" si="8"/>
        <v>5049</v>
      </c>
      <c r="I33" s="105">
        <v>1.047</v>
      </c>
      <c r="J33" s="18">
        <f t="shared" si="9"/>
        <v>5286.303</v>
      </c>
      <c r="K33" s="19">
        <f t="shared" si="10"/>
        <v>4</v>
      </c>
      <c r="L33" s="19">
        <f t="shared" si="10"/>
        <v>4</v>
      </c>
      <c r="M33" s="18">
        <f t="shared" si="11"/>
        <v>5286.303</v>
      </c>
      <c r="N33" s="19">
        <f t="shared" si="12"/>
        <v>4</v>
      </c>
      <c r="O33" s="19">
        <f t="shared" si="12"/>
        <v>4</v>
      </c>
      <c r="P33" s="64">
        <f t="shared" si="13"/>
        <v>4</v>
      </c>
    </row>
    <row r="34" spans="1:16" ht="13.5" customHeight="1">
      <c r="A34" s="6"/>
      <c r="B34" s="102">
        <v>2028</v>
      </c>
      <c r="C34" s="103" t="s">
        <v>30</v>
      </c>
      <c r="D34" s="104" t="s">
        <v>31</v>
      </c>
      <c r="E34" s="104" t="s">
        <v>112</v>
      </c>
      <c r="F34" s="20">
        <v>0.5372453703703703</v>
      </c>
      <c r="G34" s="17">
        <f t="shared" si="7"/>
        <v>0.05807870370370366</v>
      </c>
      <c r="H34" s="18">
        <f t="shared" si="8"/>
        <v>5018</v>
      </c>
      <c r="I34" s="105">
        <v>1.062</v>
      </c>
      <c r="J34" s="18">
        <f t="shared" si="9"/>
        <v>5329.116</v>
      </c>
      <c r="K34" s="19">
        <f t="shared" si="10"/>
        <v>5</v>
      </c>
      <c r="L34" s="19">
        <f t="shared" si="10"/>
        <v>5</v>
      </c>
      <c r="M34" s="18">
        <f t="shared" si="11"/>
        <v>5329.116</v>
      </c>
      <c r="N34" s="19">
        <f t="shared" si="12"/>
        <v>5</v>
      </c>
      <c r="O34" s="19">
        <f t="shared" si="12"/>
        <v>5</v>
      </c>
      <c r="P34" s="64">
        <f t="shared" si="13"/>
        <v>5</v>
      </c>
    </row>
    <row r="35" spans="1:16" ht="13.5" customHeight="1">
      <c r="A35" s="6"/>
      <c r="B35" s="102">
        <v>818</v>
      </c>
      <c r="C35" s="103" t="s">
        <v>128</v>
      </c>
      <c r="D35" s="104" t="s">
        <v>46</v>
      </c>
      <c r="E35" s="104" t="s">
        <v>129</v>
      </c>
      <c r="F35" s="20">
        <v>0.5396643518518519</v>
      </c>
      <c r="G35" s="17">
        <f t="shared" si="7"/>
        <v>0.060497685185185224</v>
      </c>
      <c r="H35" s="18">
        <f t="shared" si="8"/>
        <v>5227</v>
      </c>
      <c r="I35" s="105">
        <v>1.033</v>
      </c>
      <c r="J35" s="18">
        <f t="shared" si="9"/>
        <v>5399.491</v>
      </c>
      <c r="K35" s="19">
        <f t="shared" si="10"/>
        <v>6</v>
      </c>
      <c r="L35" s="19">
        <f t="shared" si="10"/>
        <v>6</v>
      </c>
      <c r="M35" s="18">
        <f t="shared" si="11"/>
        <v>5399.491</v>
      </c>
      <c r="N35" s="19">
        <f t="shared" si="12"/>
        <v>6</v>
      </c>
      <c r="O35" s="19">
        <f t="shared" si="12"/>
        <v>6</v>
      </c>
      <c r="P35" s="64">
        <f t="shared" si="13"/>
        <v>6</v>
      </c>
    </row>
    <row r="36" spans="1:16" ht="13.5" customHeight="1">
      <c r="A36" s="6"/>
      <c r="B36" s="102">
        <v>1010</v>
      </c>
      <c r="C36" s="103" t="s">
        <v>43</v>
      </c>
      <c r="D36" s="104" t="s">
        <v>41</v>
      </c>
      <c r="E36" s="104" t="s">
        <v>119</v>
      </c>
      <c r="F36" s="20" t="s">
        <v>158</v>
      </c>
      <c r="G36" s="17"/>
      <c r="H36" s="18"/>
      <c r="I36" s="105">
        <v>1.04</v>
      </c>
      <c r="J36" s="18" t="s">
        <v>158</v>
      </c>
      <c r="K36" s="19" t="s">
        <v>157</v>
      </c>
      <c r="L36" s="19">
        <v>8</v>
      </c>
      <c r="M36" s="18" t="s">
        <v>158</v>
      </c>
      <c r="N36" s="19" t="s">
        <v>157</v>
      </c>
      <c r="O36" s="19">
        <v>8</v>
      </c>
      <c r="P36" s="64">
        <f t="shared" si="13"/>
        <v>8</v>
      </c>
    </row>
    <row r="37" spans="1:16" ht="13.5" customHeight="1">
      <c r="A37" s="6"/>
      <c r="B37" s="102">
        <v>2101</v>
      </c>
      <c r="C37" s="103" t="s">
        <v>113</v>
      </c>
      <c r="D37" s="104" t="s">
        <v>40</v>
      </c>
      <c r="E37" s="104" t="s">
        <v>114</v>
      </c>
      <c r="F37" s="20" t="s">
        <v>156</v>
      </c>
      <c r="G37" s="17"/>
      <c r="H37" s="18"/>
      <c r="I37" s="105">
        <v>1.053</v>
      </c>
      <c r="J37" s="18" t="s">
        <v>156</v>
      </c>
      <c r="K37" s="19" t="s">
        <v>157</v>
      </c>
      <c r="L37" s="19">
        <v>12</v>
      </c>
      <c r="M37" s="18" t="s">
        <v>162</v>
      </c>
      <c r="N37" s="19" t="s">
        <v>157</v>
      </c>
      <c r="O37" s="19">
        <v>12</v>
      </c>
      <c r="P37" s="64">
        <f t="shared" si="13"/>
        <v>12</v>
      </c>
    </row>
    <row r="38" spans="1:16" ht="13.5" customHeight="1">
      <c r="A38" s="6"/>
      <c r="B38" s="102">
        <v>508</v>
      </c>
      <c r="C38" s="103" t="s">
        <v>122</v>
      </c>
      <c r="D38" s="104" t="s">
        <v>41</v>
      </c>
      <c r="E38" s="104" t="s">
        <v>123</v>
      </c>
      <c r="F38" s="20" t="s">
        <v>156</v>
      </c>
      <c r="G38" s="17"/>
      <c r="H38" s="18"/>
      <c r="I38" s="105">
        <v>1.038</v>
      </c>
      <c r="J38" s="18" t="s">
        <v>156</v>
      </c>
      <c r="K38" s="19" t="s">
        <v>157</v>
      </c>
      <c r="L38" s="19">
        <v>12</v>
      </c>
      <c r="M38" s="18" t="s">
        <v>162</v>
      </c>
      <c r="N38" s="19" t="s">
        <v>157</v>
      </c>
      <c r="O38" s="19">
        <v>12</v>
      </c>
      <c r="P38" s="64">
        <f t="shared" si="13"/>
        <v>12</v>
      </c>
    </row>
    <row r="39" spans="1:16" ht="13.5" customHeight="1">
      <c r="A39" s="6"/>
      <c r="B39" s="102">
        <v>1789</v>
      </c>
      <c r="C39" s="103" t="s">
        <v>124</v>
      </c>
      <c r="D39" s="104"/>
      <c r="E39" s="104" t="s">
        <v>125</v>
      </c>
      <c r="F39" s="20" t="s">
        <v>156</v>
      </c>
      <c r="G39" s="17"/>
      <c r="H39" s="18"/>
      <c r="I39" s="105">
        <v>1.038</v>
      </c>
      <c r="J39" s="18" t="s">
        <v>156</v>
      </c>
      <c r="K39" s="19" t="s">
        <v>157</v>
      </c>
      <c r="L39" s="19">
        <v>12</v>
      </c>
      <c r="M39" s="18" t="s">
        <v>162</v>
      </c>
      <c r="N39" s="19" t="s">
        <v>157</v>
      </c>
      <c r="O39" s="19">
        <v>12</v>
      </c>
      <c r="P39" s="64">
        <f t="shared" si="13"/>
        <v>12</v>
      </c>
    </row>
    <row r="40" spans="1:16" ht="13.5" customHeight="1">
      <c r="A40" s="6"/>
      <c r="B40" s="102">
        <v>3512</v>
      </c>
      <c r="C40" s="103" t="s">
        <v>126</v>
      </c>
      <c r="D40" s="104" t="s">
        <v>41</v>
      </c>
      <c r="E40" s="104" t="s">
        <v>127</v>
      </c>
      <c r="F40" s="20" t="s">
        <v>156</v>
      </c>
      <c r="G40" s="17"/>
      <c r="H40" s="18"/>
      <c r="I40" s="105">
        <v>1.037</v>
      </c>
      <c r="J40" s="18" t="s">
        <v>156</v>
      </c>
      <c r="K40" s="19" t="s">
        <v>157</v>
      </c>
      <c r="L40" s="19">
        <v>12</v>
      </c>
      <c r="M40" s="18" t="s">
        <v>162</v>
      </c>
      <c r="N40" s="19" t="s">
        <v>157</v>
      </c>
      <c r="O40" s="19">
        <v>12</v>
      </c>
      <c r="P40" s="64">
        <f t="shared" si="13"/>
        <v>12</v>
      </c>
    </row>
    <row r="41" spans="1:16" ht="6.75" customHeight="1">
      <c r="A41" s="6"/>
      <c r="B41" s="60"/>
      <c r="C41" s="60"/>
      <c r="D41" s="60"/>
      <c r="E41" s="60"/>
      <c r="F41" s="21"/>
      <c r="G41" s="22"/>
      <c r="H41" s="23"/>
      <c r="I41" s="68"/>
      <c r="J41" s="23"/>
      <c r="K41" s="24"/>
      <c r="L41" s="24"/>
      <c r="M41" s="23"/>
      <c r="N41" s="24"/>
      <c r="O41" s="24"/>
      <c r="P41" s="67"/>
    </row>
    <row r="42" spans="1:16" ht="12.75">
      <c r="A42" s="6"/>
      <c r="B42" s="78" t="s">
        <v>152</v>
      </c>
      <c r="C42" s="60"/>
      <c r="D42" s="60"/>
      <c r="F42" s="21"/>
      <c r="G42" s="22"/>
      <c r="H42" s="23"/>
      <c r="I42" s="68"/>
      <c r="J42" s="23"/>
      <c r="K42" s="24"/>
      <c r="L42" s="24"/>
      <c r="M42" s="54" t="s">
        <v>48</v>
      </c>
      <c r="N42" s="24"/>
      <c r="O42" s="24"/>
      <c r="P42" s="67"/>
    </row>
    <row r="43" spans="1:16" ht="12.75">
      <c r="A43" s="6"/>
      <c r="B43" s="60"/>
      <c r="C43" s="60"/>
      <c r="D43" s="60"/>
      <c r="E43" s="60"/>
      <c r="F43" s="21"/>
      <c r="G43" s="22"/>
      <c r="H43" s="23"/>
      <c r="I43" s="68"/>
      <c r="J43" s="23"/>
      <c r="K43" s="24"/>
      <c r="L43" s="24"/>
      <c r="M43" s="70" t="s">
        <v>170</v>
      </c>
      <c r="N43" s="24"/>
      <c r="O43" s="24"/>
      <c r="P43" s="67"/>
    </row>
    <row r="44" spans="1:16" ht="12.75">
      <c r="A44" s="6"/>
      <c r="B44" s="60"/>
      <c r="C44" s="60"/>
      <c r="D44" s="60"/>
      <c r="E44" s="60"/>
      <c r="F44" s="21"/>
      <c r="G44" s="22"/>
      <c r="H44" s="23"/>
      <c r="I44" s="68"/>
      <c r="J44" s="23"/>
      <c r="K44" s="24"/>
      <c r="L44" s="24"/>
      <c r="M44" s="23"/>
      <c r="N44" s="24"/>
      <c r="O44" s="24"/>
      <c r="P44" s="67"/>
    </row>
    <row r="45" spans="1:16" ht="12.75">
      <c r="A45" s="6"/>
      <c r="B45" s="60"/>
      <c r="C45" s="60"/>
      <c r="D45" s="60"/>
      <c r="E45" s="60"/>
      <c r="F45" s="21"/>
      <c r="G45" s="22"/>
      <c r="H45" s="23"/>
      <c r="I45" s="68"/>
      <c r="J45" s="23"/>
      <c r="K45" s="24"/>
      <c r="L45" s="24"/>
      <c r="M45" s="23"/>
      <c r="N45" s="24"/>
      <c r="O45" s="24"/>
      <c r="P45" s="67"/>
    </row>
    <row r="46" spans="1:16" ht="12.75">
      <c r="A46" s="6"/>
      <c r="B46" s="60"/>
      <c r="C46" s="60"/>
      <c r="D46" s="60"/>
      <c r="E46" s="60"/>
      <c r="F46" s="21"/>
      <c r="G46" s="22"/>
      <c r="H46" s="23"/>
      <c r="I46" s="68"/>
      <c r="J46" s="23"/>
      <c r="K46" s="24"/>
      <c r="L46" s="24"/>
      <c r="M46" s="23"/>
      <c r="N46" s="24"/>
      <c r="O46" s="24"/>
      <c r="P46" s="67"/>
    </row>
    <row r="47" spans="1:16" ht="12.75">
      <c r="A47" s="6"/>
      <c r="B47" s="60"/>
      <c r="C47" s="60"/>
      <c r="D47" s="60"/>
      <c r="E47" s="60"/>
      <c r="F47" s="21"/>
      <c r="G47" s="22"/>
      <c r="H47" s="23"/>
      <c r="I47" s="68"/>
      <c r="J47" s="23"/>
      <c r="K47" s="24"/>
      <c r="L47" s="24"/>
      <c r="M47" s="23"/>
      <c r="N47" s="24"/>
      <c r="O47" s="24"/>
      <c r="P47" s="67"/>
    </row>
    <row r="48" spans="1:16" ht="14.25">
      <c r="A48" s="6"/>
      <c r="B48" s="60"/>
      <c r="C48" s="60"/>
      <c r="D48" s="60"/>
      <c r="E48" s="28"/>
      <c r="F48" s="28" t="s">
        <v>72</v>
      </c>
      <c r="G48" s="22"/>
      <c r="H48" s="23"/>
      <c r="I48" s="68"/>
      <c r="J48" s="23"/>
      <c r="K48" s="24"/>
      <c r="L48" s="24"/>
      <c r="M48" s="23"/>
      <c r="N48" s="24"/>
      <c r="O48" s="24"/>
      <c r="P48" s="67"/>
    </row>
    <row r="49" spans="1:16" ht="12.75">
      <c r="A49" s="6"/>
      <c r="B49" s="60"/>
      <c r="C49" s="60"/>
      <c r="D49" s="60"/>
      <c r="E49" s="75"/>
      <c r="F49" s="75" t="s">
        <v>164</v>
      </c>
      <c r="G49" s="22"/>
      <c r="H49" s="23"/>
      <c r="I49" s="68"/>
      <c r="J49" s="23"/>
      <c r="K49" s="24"/>
      <c r="L49" s="24"/>
      <c r="M49" s="23"/>
      <c r="N49" s="24"/>
      <c r="O49" s="24"/>
      <c r="P49" s="67"/>
    </row>
    <row r="50" spans="1:16" ht="17.25" customHeight="1">
      <c r="A50" s="6"/>
      <c r="B50" s="60"/>
      <c r="C50" s="60"/>
      <c r="D50" s="60"/>
      <c r="E50" s="74"/>
      <c r="F50" s="74" t="s">
        <v>153</v>
      </c>
      <c r="G50" s="22"/>
      <c r="H50" s="23"/>
      <c r="I50" s="68"/>
      <c r="J50" s="23"/>
      <c r="K50" s="24"/>
      <c r="L50" s="24"/>
      <c r="M50" s="23"/>
      <c r="N50" s="24"/>
      <c r="O50" s="24"/>
      <c r="P50" s="67"/>
    </row>
    <row r="51" spans="1:16" ht="17.25" customHeight="1">
      <c r="A51" s="6"/>
      <c r="B51" s="60"/>
      <c r="C51" s="60"/>
      <c r="D51" s="60"/>
      <c r="E51" s="77"/>
      <c r="F51" s="21"/>
      <c r="G51" s="22"/>
      <c r="H51" s="23"/>
      <c r="I51" s="68"/>
      <c r="J51" s="23"/>
      <c r="K51" s="24"/>
      <c r="L51" s="24"/>
      <c r="M51" s="23"/>
      <c r="N51" s="24"/>
      <c r="O51" s="24"/>
      <c r="P51" s="67"/>
    </row>
    <row r="52" spans="1:16" ht="20.25" customHeight="1">
      <c r="A52" s="93" t="s">
        <v>49</v>
      </c>
      <c r="B52" s="60"/>
      <c r="C52" s="60"/>
      <c r="D52" s="60"/>
      <c r="E52" s="4"/>
      <c r="F52" s="4"/>
      <c r="G52" s="8" t="s">
        <v>1</v>
      </c>
      <c r="H52" s="2">
        <v>0.4861111111111111</v>
      </c>
      <c r="I52" s="9"/>
      <c r="J52" s="10"/>
      <c r="K52" s="11"/>
      <c r="L52" s="4"/>
      <c r="M52" s="11"/>
      <c r="N52" s="11"/>
      <c r="O52" s="4"/>
      <c r="P52" s="61"/>
    </row>
    <row r="53" spans="1:16" ht="12" customHeight="1">
      <c r="A53" s="6"/>
      <c r="B53" s="26" t="s">
        <v>2</v>
      </c>
      <c r="C53" s="109" t="s">
        <v>3</v>
      </c>
      <c r="D53" s="111" t="s">
        <v>4</v>
      </c>
      <c r="E53" s="111" t="s">
        <v>5</v>
      </c>
      <c r="F53" s="12" t="s">
        <v>6</v>
      </c>
      <c r="G53" s="97" t="s">
        <v>7</v>
      </c>
      <c r="H53" s="98"/>
      <c r="I53" s="113" t="s">
        <v>8</v>
      </c>
      <c r="J53" s="94" t="s">
        <v>9</v>
      </c>
      <c r="K53" s="95"/>
      <c r="L53" s="96"/>
      <c r="M53" s="94" t="s">
        <v>10</v>
      </c>
      <c r="N53" s="95"/>
      <c r="O53" s="96"/>
      <c r="P53" s="62" t="s">
        <v>149</v>
      </c>
    </row>
    <row r="54" spans="1:16" ht="12" customHeight="1">
      <c r="A54" s="6"/>
      <c r="B54" s="27" t="s">
        <v>11</v>
      </c>
      <c r="C54" s="110"/>
      <c r="D54" s="112"/>
      <c r="E54" s="112"/>
      <c r="F54" s="71" t="s">
        <v>12</v>
      </c>
      <c r="G54" s="13" t="s">
        <v>12</v>
      </c>
      <c r="H54" s="14" t="s">
        <v>13</v>
      </c>
      <c r="I54" s="114"/>
      <c r="J54" s="15" t="s">
        <v>14</v>
      </c>
      <c r="K54" s="15" t="s">
        <v>15</v>
      </c>
      <c r="L54" s="16" t="s">
        <v>16</v>
      </c>
      <c r="M54" s="15" t="s">
        <v>14</v>
      </c>
      <c r="N54" s="15" t="s">
        <v>15</v>
      </c>
      <c r="O54" s="16" t="s">
        <v>16</v>
      </c>
      <c r="P54" s="63" t="s">
        <v>17</v>
      </c>
    </row>
    <row r="55" spans="1:16" ht="15" customHeight="1">
      <c r="A55" s="6"/>
      <c r="B55" s="106">
        <v>1987</v>
      </c>
      <c r="C55" s="103" t="s">
        <v>140</v>
      </c>
      <c r="D55" s="104" t="s">
        <v>55</v>
      </c>
      <c r="E55" s="104" t="s">
        <v>56</v>
      </c>
      <c r="F55" s="20">
        <v>0.5257291666666667</v>
      </c>
      <c r="G55" s="17">
        <f aca="true" t="shared" si="14" ref="G55:G61">IF(F55&gt;H$52,F55-H$52,F55+24-H$52)</f>
        <v>0.03961805555555559</v>
      </c>
      <c r="H55" s="18">
        <f aca="true" t="shared" si="15" ref="H55:H61">HOUR(G55)*60*60+MINUTE(G55)*60+SECOND(G55)</f>
        <v>3423</v>
      </c>
      <c r="I55" s="105">
        <v>1</v>
      </c>
      <c r="J55" s="18">
        <f aca="true" t="shared" si="16" ref="J55:J61">H55*I55</f>
        <v>3423</v>
      </c>
      <c r="K55" s="19">
        <f aca="true" t="shared" si="17" ref="K55:L61">RANK(J55,J$55:J$62,1)</f>
        <v>1</v>
      </c>
      <c r="L55" s="19">
        <f t="shared" si="17"/>
        <v>1</v>
      </c>
      <c r="M55" s="18">
        <f aca="true" t="shared" si="18" ref="M55:M60">H55*I55</f>
        <v>3423</v>
      </c>
      <c r="N55" s="19">
        <f aca="true" t="shared" si="19" ref="N55:O60">RANK(M55,M$55:M$62,1)</f>
        <v>1</v>
      </c>
      <c r="O55" s="19">
        <f t="shared" si="19"/>
        <v>1</v>
      </c>
      <c r="P55" s="64">
        <f aca="true" t="shared" si="20" ref="P55:P62">O55*1</f>
        <v>1</v>
      </c>
    </row>
    <row r="56" spans="1:16" ht="15" customHeight="1">
      <c r="A56" s="6"/>
      <c r="B56" s="106">
        <v>9939</v>
      </c>
      <c r="C56" s="103" t="s">
        <v>141</v>
      </c>
      <c r="D56" s="104" t="s">
        <v>55</v>
      </c>
      <c r="E56" s="104" t="s">
        <v>142</v>
      </c>
      <c r="F56" s="20">
        <v>0.5266782407407408</v>
      </c>
      <c r="G56" s="17">
        <f t="shared" si="14"/>
        <v>0.04056712962962966</v>
      </c>
      <c r="H56" s="18">
        <f t="shared" si="15"/>
        <v>3505</v>
      </c>
      <c r="I56" s="105">
        <v>0.998</v>
      </c>
      <c r="J56" s="18">
        <f t="shared" si="16"/>
        <v>3497.99</v>
      </c>
      <c r="K56" s="19">
        <f t="shared" si="17"/>
        <v>2</v>
      </c>
      <c r="L56" s="19">
        <f t="shared" si="17"/>
        <v>2</v>
      </c>
      <c r="M56" s="18">
        <f t="shared" si="18"/>
        <v>3497.99</v>
      </c>
      <c r="N56" s="19">
        <f t="shared" si="19"/>
        <v>2</v>
      </c>
      <c r="O56" s="19">
        <f t="shared" si="19"/>
        <v>2</v>
      </c>
      <c r="P56" s="64">
        <f t="shared" si="20"/>
        <v>2</v>
      </c>
    </row>
    <row r="57" spans="1:16" ht="15" customHeight="1">
      <c r="A57" s="6"/>
      <c r="B57" s="106">
        <v>1344</v>
      </c>
      <c r="C57" s="103" t="s">
        <v>138</v>
      </c>
      <c r="D57" s="104" t="s">
        <v>55</v>
      </c>
      <c r="E57" s="104" t="s">
        <v>139</v>
      </c>
      <c r="F57" s="20">
        <v>0.5273958333333334</v>
      </c>
      <c r="G57" s="17">
        <f t="shared" si="14"/>
        <v>0.04128472222222229</v>
      </c>
      <c r="H57" s="18">
        <f t="shared" si="15"/>
        <v>3567</v>
      </c>
      <c r="I57" s="105">
        <v>1</v>
      </c>
      <c r="J57" s="18">
        <f t="shared" si="16"/>
        <v>3567</v>
      </c>
      <c r="K57" s="19">
        <f t="shared" si="17"/>
        <v>3</v>
      </c>
      <c r="L57" s="19">
        <f t="shared" si="17"/>
        <v>3</v>
      </c>
      <c r="M57" s="18">
        <f t="shared" si="18"/>
        <v>3567</v>
      </c>
      <c r="N57" s="19">
        <f t="shared" si="19"/>
        <v>3</v>
      </c>
      <c r="O57" s="19">
        <f t="shared" si="19"/>
        <v>3</v>
      </c>
      <c r="P57" s="64">
        <f t="shared" si="20"/>
        <v>3</v>
      </c>
    </row>
    <row r="58" spans="1:16" ht="15" customHeight="1">
      <c r="A58" s="6"/>
      <c r="B58" s="106">
        <v>9995</v>
      </c>
      <c r="C58" s="103" t="s">
        <v>52</v>
      </c>
      <c r="D58" s="104" t="s">
        <v>53</v>
      </c>
      <c r="E58" s="104" t="s">
        <v>54</v>
      </c>
      <c r="F58" s="20">
        <v>0.5288078703703704</v>
      </c>
      <c r="G58" s="17">
        <f t="shared" si="14"/>
        <v>0.042696759259259254</v>
      </c>
      <c r="H58" s="18">
        <f t="shared" si="15"/>
        <v>3689</v>
      </c>
      <c r="I58" s="105">
        <v>1.002</v>
      </c>
      <c r="J58" s="18">
        <f t="shared" si="16"/>
        <v>3696.378</v>
      </c>
      <c r="K58" s="19">
        <f t="shared" si="17"/>
        <v>5</v>
      </c>
      <c r="L58" s="19">
        <f t="shared" si="17"/>
        <v>5</v>
      </c>
      <c r="M58" s="18">
        <f t="shared" si="18"/>
        <v>3696.378</v>
      </c>
      <c r="N58" s="19">
        <f t="shared" si="19"/>
        <v>4</v>
      </c>
      <c r="O58" s="19">
        <f t="shared" si="19"/>
        <v>4</v>
      </c>
      <c r="P58" s="64">
        <f t="shared" si="20"/>
        <v>4</v>
      </c>
    </row>
    <row r="59" spans="1:16" ht="15" customHeight="1">
      <c r="A59" s="6"/>
      <c r="B59" s="106" t="s">
        <v>50</v>
      </c>
      <c r="C59" s="103" t="s">
        <v>132</v>
      </c>
      <c r="D59" s="104" t="s">
        <v>46</v>
      </c>
      <c r="E59" s="104" t="s">
        <v>51</v>
      </c>
      <c r="F59" s="20">
        <v>0.5288194444444444</v>
      </c>
      <c r="G59" s="17">
        <f t="shared" si="14"/>
        <v>0.04270833333333329</v>
      </c>
      <c r="H59" s="18">
        <f t="shared" si="15"/>
        <v>3690</v>
      </c>
      <c r="I59" s="105">
        <v>1.017</v>
      </c>
      <c r="J59" s="18">
        <f t="shared" si="16"/>
        <v>3752.7299999999996</v>
      </c>
      <c r="K59" s="19">
        <f t="shared" si="17"/>
        <v>6</v>
      </c>
      <c r="L59" s="19">
        <f t="shared" si="17"/>
        <v>6</v>
      </c>
      <c r="M59" s="18">
        <f t="shared" si="18"/>
        <v>3752.7299999999996</v>
      </c>
      <c r="N59" s="19">
        <f t="shared" si="19"/>
        <v>5</v>
      </c>
      <c r="O59" s="19">
        <f t="shared" si="19"/>
        <v>5</v>
      </c>
      <c r="P59" s="64">
        <f t="shared" si="20"/>
        <v>5</v>
      </c>
    </row>
    <row r="60" spans="1:16" ht="15" customHeight="1">
      <c r="A60" s="6"/>
      <c r="B60" s="106">
        <v>1444</v>
      </c>
      <c r="C60" s="103" t="s">
        <v>57</v>
      </c>
      <c r="D60" s="104" t="s">
        <v>58</v>
      </c>
      <c r="E60" s="104" t="s">
        <v>59</v>
      </c>
      <c r="F60" s="20">
        <v>0.5300347222222223</v>
      </c>
      <c r="G60" s="17">
        <f t="shared" si="14"/>
        <v>0.04392361111111115</v>
      </c>
      <c r="H60" s="18">
        <f t="shared" si="15"/>
        <v>3795</v>
      </c>
      <c r="I60" s="105">
        <v>0.996</v>
      </c>
      <c r="J60" s="18">
        <f t="shared" si="16"/>
        <v>3779.82</v>
      </c>
      <c r="K60" s="19">
        <f t="shared" si="17"/>
        <v>7</v>
      </c>
      <c r="L60" s="19">
        <f t="shared" si="17"/>
        <v>7</v>
      </c>
      <c r="M60" s="18">
        <f t="shared" si="18"/>
        <v>3779.82</v>
      </c>
      <c r="N60" s="19">
        <f t="shared" si="19"/>
        <v>6</v>
      </c>
      <c r="O60" s="19">
        <f t="shared" si="19"/>
        <v>6</v>
      </c>
      <c r="P60" s="64">
        <f t="shared" si="20"/>
        <v>6</v>
      </c>
    </row>
    <row r="61" spans="1:16" ht="15" customHeight="1">
      <c r="A61" s="6"/>
      <c r="B61" s="106">
        <v>977</v>
      </c>
      <c r="C61" s="103" t="s">
        <v>133</v>
      </c>
      <c r="D61" s="104" t="s">
        <v>53</v>
      </c>
      <c r="E61" s="104" t="s">
        <v>134</v>
      </c>
      <c r="F61" s="20">
        <v>0.5278009259259259</v>
      </c>
      <c r="G61" s="17">
        <f t="shared" si="14"/>
        <v>0.04168981481481476</v>
      </c>
      <c r="H61" s="18">
        <f t="shared" si="15"/>
        <v>3602</v>
      </c>
      <c r="I61" s="105">
        <v>1.008</v>
      </c>
      <c r="J61" s="18">
        <f t="shared" si="16"/>
        <v>3630.816</v>
      </c>
      <c r="K61" s="19">
        <f t="shared" si="17"/>
        <v>4</v>
      </c>
      <c r="L61" s="19">
        <f t="shared" si="17"/>
        <v>4</v>
      </c>
      <c r="M61" s="18" t="s">
        <v>160</v>
      </c>
      <c r="N61" s="19"/>
      <c r="O61" s="19">
        <v>8</v>
      </c>
      <c r="P61" s="64">
        <f t="shared" si="20"/>
        <v>8</v>
      </c>
    </row>
    <row r="62" spans="1:16" ht="15" customHeight="1">
      <c r="A62" s="6"/>
      <c r="B62" s="102">
        <v>2727</v>
      </c>
      <c r="C62" s="103" t="s">
        <v>135</v>
      </c>
      <c r="D62" s="104" t="s">
        <v>136</v>
      </c>
      <c r="E62" s="104" t="s">
        <v>137</v>
      </c>
      <c r="F62" s="20" t="s">
        <v>156</v>
      </c>
      <c r="G62" s="17"/>
      <c r="H62" s="18"/>
      <c r="I62" s="105">
        <v>1.006</v>
      </c>
      <c r="J62" s="18" t="s">
        <v>156</v>
      </c>
      <c r="K62" s="19" t="s">
        <v>157</v>
      </c>
      <c r="L62" s="19">
        <v>9</v>
      </c>
      <c r="M62" s="18" t="s">
        <v>156</v>
      </c>
      <c r="N62" s="19" t="s">
        <v>157</v>
      </c>
      <c r="O62" s="19">
        <v>9</v>
      </c>
      <c r="P62" s="64">
        <f t="shared" si="20"/>
        <v>9</v>
      </c>
    </row>
    <row r="63" spans="1:16" ht="12.75">
      <c r="A63" s="6"/>
      <c r="D63" s="60"/>
      <c r="E63" s="60"/>
      <c r="F63" s="21"/>
      <c r="G63" s="22"/>
      <c r="H63" s="23"/>
      <c r="I63" s="68"/>
      <c r="J63" s="23"/>
      <c r="K63" s="24"/>
      <c r="L63" s="24"/>
      <c r="M63" s="23"/>
      <c r="N63" s="24"/>
      <c r="O63" s="24"/>
      <c r="P63" s="67"/>
    </row>
    <row r="64" spans="1:16" ht="24" customHeight="1">
      <c r="A64" s="3" t="s">
        <v>60</v>
      </c>
      <c r="D64" s="4"/>
      <c r="E64" s="4"/>
      <c r="F64" s="4"/>
      <c r="G64" s="8" t="s">
        <v>1</v>
      </c>
      <c r="H64" s="2">
        <v>0.4861111111111111</v>
      </c>
      <c r="I64" s="9"/>
      <c r="J64" s="10"/>
      <c r="K64" s="11"/>
      <c r="L64" s="4"/>
      <c r="M64" s="11"/>
      <c r="N64" s="11"/>
      <c r="O64" s="4"/>
      <c r="P64" s="61"/>
    </row>
    <row r="65" spans="1:16" ht="12" customHeight="1">
      <c r="A65" s="6"/>
      <c r="B65" s="26" t="s">
        <v>2</v>
      </c>
      <c r="C65" s="109" t="s">
        <v>3</v>
      </c>
      <c r="D65" s="111" t="s">
        <v>4</v>
      </c>
      <c r="E65" s="111" t="s">
        <v>5</v>
      </c>
      <c r="F65" s="12" t="s">
        <v>6</v>
      </c>
      <c r="G65" s="97" t="s">
        <v>7</v>
      </c>
      <c r="H65" s="98"/>
      <c r="I65" s="113" t="s">
        <v>8</v>
      </c>
      <c r="J65" s="94" t="s">
        <v>9</v>
      </c>
      <c r="K65" s="95"/>
      <c r="L65" s="96"/>
      <c r="M65" s="94" t="s">
        <v>10</v>
      </c>
      <c r="N65" s="95"/>
      <c r="O65" s="96"/>
      <c r="P65" s="62" t="s">
        <v>149</v>
      </c>
    </row>
    <row r="66" spans="1:16" ht="12" customHeight="1">
      <c r="A66" s="6"/>
      <c r="B66" s="27" t="s">
        <v>11</v>
      </c>
      <c r="C66" s="110"/>
      <c r="D66" s="112"/>
      <c r="E66" s="112"/>
      <c r="F66" s="71" t="s">
        <v>12</v>
      </c>
      <c r="G66" s="13" t="s">
        <v>12</v>
      </c>
      <c r="H66" s="14" t="s">
        <v>13</v>
      </c>
      <c r="I66" s="114"/>
      <c r="J66" s="15" t="s">
        <v>14</v>
      </c>
      <c r="K66" s="15" t="s">
        <v>15</v>
      </c>
      <c r="L66" s="16" t="s">
        <v>16</v>
      </c>
      <c r="M66" s="15" t="s">
        <v>14</v>
      </c>
      <c r="N66" s="15" t="s">
        <v>15</v>
      </c>
      <c r="O66" s="16" t="s">
        <v>16</v>
      </c>
      <c r="P66" s="63" t="s">
        <v>17</v>
      </c>
    </row>
    <row r="67" spans="1:16" ht="15" customHeight="1">
      <c r="A67" s="6"/>
      <c r="B67" s="107">
        <v>1982</v>
      </c>
      <c r="C67" s="104" t="s">
        <v>155</v>
      </c>
      <c r="D67" s="104" t="s">
        <v>61</v>
      </c>
      <c r="E67" s="104" t="s">
        <v>62</v>
      </c>
      <c r="F67" s="66">
        <v>0.5323263888888888</v>
      </c>
      <c r="G67" s="17">
        <f>IF(F67&gt;H$64,F67-H$64,F67+24-H$64)</f>
        <v>0.04621527777777773</v>
      </c>
      <c r="H67" s="18">
        <f>HOUR(G67)*60*60+MINUTE(G67)*60+SECOND(G67)</f>
        <v>3993</v>
      </c>
      <c r="I67" s="105">
        <v>0.9</v>
      </c>
      <c r="J67" s="18">
        <f>H67*I67</f>
        <v>3593.7000000000003</v>
      </c>
      <c r="K67" s="19">
        <f>RANK(J67,J$67:J$69,1)</f>
        <v>1</v>
      </c>
      <c r="L67" s="19">
        <f>RANK(K67,K$67:K$69,1)</f>
        <v>1</v>
      </c>
      <c r="M67" s="18">
        <f>H67*I67</f>
        <v>3593.7000000000003</v>
      </c>
      <c r="N67" s="19">
        <f>RANK(M67,M$67:M$69,1)</f>
        <v>1</v>
      </c>
      <c r="O67" s="19">
        <f>RANK(N67,N$67:N$69,1)</f>
        <v>1</v>
      </c>
      <c r="P67" s="64">
        <f>O67*1</f>
        <v>1</v>
      </c>
    </row>
    <row r="68" spans="1:16" ht="15" customHeight="1">
      <c r="A68" s="6"/>
      <c r="B68" s="107">
        <v>4044</v>
      </c>
      <c r="C68" s="104" t="s">
        <v>146</v>
      </c>
      <c r="D68" s="104" t="s">
        <v>147</v>
      </c>
      <c r="E68" s="104" t="s">
        <v>148</v>
      </c>
      <c r="F68" s="66">
        <v>0.5411689814814815</v>
      </c>
      <c r="G68" s="17">
        <f>IF(F68&gt;H$64,F68-H$64,F68+24-H$64)</f>
        <v>0.05505787037037041</v>
      </c>
      <c r="H68" s="18">
        <f>HOUR(G68)*60*60+MINUTE(G68)*60+SECOND(G68)</f>
        <v>4757</v>
      </c>
      <c r="I68" s="105">
        <v>0.868</v>
      </c>
      <c r="J68" s="18">
        <f>H68*I68</f>
        <v>4129.076</v>
      </c>
      <c r="K68" s="19">
        <f>RANK(J68,J$67:J$69,1)</f>
        <v>2</v>
      </c>
      <c r="L68" s="19">
        <f>RANK(K68,K$67:K$69,1)</f>
        <v>2</v>
      </c>
      <c r="M68" s="18">
        <f>H68*I68</f>
        <v>4129.076</v>
      </c>
      <c r="N68" s="19">
        <f>RANK(M68,M$67:M$69,1)</f>
        <v>2</v>
      </c>
      <c r="O68" s="19">
        <f>RANK(N68,N$67:N$69,1)</f>
        <v>2</v>
      </c>
      <c r="P68" s="64">
        <f>O68*1</f>
        <v>2</v>
      </c>
    </row>
    <row r="69" spans="1:16" ht="15" customHeight="1">
      <c r="A69" s="6"/>
      <c r="B69" s="107">
        <v>5051</v>
      </c>
      <c r="C69" s="104" t="s">
        <v>143</v>
      </c>
      <c r="D69" s="104" t="s">
        <v>144</v>
      </c>
      <c r="E69" s="104" t="s">
        <v>145</v>
      </c>
      <c r="F69" s="66" t="s">
        <v>156</v>
      </c>
      <c r="G69" s="17"/>
      <c r="H69" s="18"/>
      <c r="I69" s="105">
        <v>0.927</v>
      </c>
      <c r="J69" s="18" t="s">
        <v>156</v>
      </c>
      <c r="K69" s="19" t="s">
        <v>157</v>
      </c>
      <c r="L69" s="19">
        <v>4</v>
      </c>
      <c r="M69" s="18" t="s">
        <v>156</v>
      </c>
      <c r="N69" s="19" t="s">
        <v>157</v>
      </c>
      <c r="O69" s="19">
        <v>4</v>
      </c>
      <c r="P69" s="64">
        <f>O69*1</f>
        <v>4</v>
      </c>
    </row>
    <row r="70" spans="1:16" ht="15" customHeight="1">
      <c r="A70" s="6"/>
      <c r="B70" s="91"/>
      <c r="C70" s="91"/>
      <c r="D70" s="90"/>
      <c r="E70" s="91"/>
      <c r="F70" s="92"/>
      <c r="G70" s="22"/>
      <c r="H70" s="23"/>
      <c r="I70" s="68"/>
      <c r="J70" s="23"/>
      <c r="K70" s="24"/>
      <c r="L70" s="24"/>
      <c r="M70" s="23"/>
      <c r="N70" s="24"/>
      <c r="O70" s="24"/>
      <c r="P70" s="67"/>
    </row>
    <row r="71" spans="1:16" ht="12.75">
      <c r="A71" s="6"/>
      <c r="B71" s="78" t="s">
        <v>152</v>
      </c>
      <c r="C71" s="60"/>
      <c r="D71" s="60"/>
      <c r="F71" s="21"/>
      <c r="G71" s="22"/>
      <c r="H71" s="23"/>
      <c r="I71" s="68"/>
      <c r="J71" s="23"/>
      <c r="K71" s="24"/>
      <c r="L71" s="24"/>
      <c r="M71" s="54" t="s">
        <v>48</v>
      </c>
      <c r="N71" s="24"/>
      <c r="O71" s="24"/>
      <c r="P71" s="67"/>
    </row>
    <row r="72" spans="1:16" ht="12.75">
      <c r="A72" s="6"/>
      <c r="B72" s="60"/>
      <c r="C72" s="60"/>
      <c r="D72" s="60"/>
      <c r="E72" s="60"/>
      <c r="F72" s="21"/>
      <c r="G72" s="22"/>
      <c r="H72" s="23"/>
      <c r="I72" s="68"/>
      <c r="J72" s="23"/>
      <c r="K72" s="24"/>
      <c r="L72" s="24"/>
      <c r="M72" s="70" t="s">
        <v>166</v>
      </c>
      <c r="N72" s="24"/>
      <c r="O72" s="24"/>
      <c r="P72" s="67"/>
    </row>
  </sheetData>
  <mergeCells count="16">
    <mergeCell ref="C65:C66"/>
    <mergeCell ref="D65:D66"/>
    <mergeCell ref="E65:E66"/>
    <mergeCell ref="I65:I66"/>
    <mergeCell ref="C53:C54"/>
    <mergeCell ref="D53:D54"/>
    <mergeCell ref="E53:E54"/>
    <mergeCell ref="I53:I54"/>
    <mergeCell ref="C28:C29"/>
    <mergeCell ref="D28:D29"/>
    <mergeCell ref="E28:E29"/>
    <mergeCell ref="I28:I29"/>
    <mergeCell ref="C5:C6"/>
    <mergeCell ref="D5:D6"/>
    <mergeCell ref="E5:E6"/>
    <mergeCell ref="I5:I6"/>
  </mergeCells>
  <printOptions/>
  <pageMargins left="0.2362204724409449" right="0" top="0.3937007874015748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D19">
      <selection activeCell="H44" sqref="H44"/>
    </sheetView>
  </sheetViews>
  <sheetFormatPr defaultColWidth="9.140625" defaultRowHeight="12.75"/>
  <cols>
    <col min="1" max="1" width="3.00390625" style="0" customWidth="1"/>
    <col min="2" max="2" width="7.421875" style="0" customWidth="1"/>
    <col min="3" max="3" width="30.8515625" style="0" customWidth="1"/>
    <col min="4" max="4" width="15.7109375" style="0" customWidth="1"/>
    <col min="5" max="5" width="31.00390625" style="0" customWidth="1"/>
    <col min="6" max="6" width="7.57421875" style="76" customWidth="1"/>
    <col min="7" max="7" width="8.00390625" style="0" customWidth="1"/>
    <col min="8" max="8" width="7.00390625" style="0" customWidth="1"/>
    <col min="9" max="9" width="5.7109375" style="0" customWidth="1"/>
    <col min="10" max="10" width="7.28125" style="0" customWidth="1"/>
    <col min="11" max="12" width="4.140625" style="0" customWidth="1"/>
    <col min="13" max="13" width="8.00390625" style="0" customWidth="1"/>
    <col min="14" max="14" width="4.421875" style="0" customWidth="1"/>
    <col min="15" max="15" width="4.57421875" style="0" customWidth="1"/>
    <col min="16" max="16" width="5.421875" style="65" customWidth="1"/>
  </cols>
  <sheetData>
    <row r="1" spans="1:16" ht="14.25">
      <c r="A1" s="6"/>
      <c r="F1" s="28" t="s">
        <v>72</v>
      </c>
      <c r="G1" s="6"/>
      <c r="I1" s="7"/>
      <c r="J1" s="7"/>
      <c r="K1" s="7"/>
      <c r="L1" s="7"/>
      <c r="M1" s="7"/>
      <c r="N1" s="7"/>
      <c r="O1" s="7"/>
      <c r="P1" s="25"/>
    </row>
    <row r="2" spans="1:16" ht="12.75">
      <c r="A2" s="6"/>
      <c r="F2" s="75" t="s">
        <v>169</v>
      </c>
      <c r="G2" s="6"/>
      <c r="I2" s="7"/>
      <c r="J2" s="7"/>
      <c r="K2" s="7"/>
      <c r="L2" s="7"/>
      <c r="M2" s="7"/>
      <c r="N2" s="7"/>
      <c r="O2" s="7"/>
      <c r="P2" s="25"/>
    </row>
    <row r="3" spans="1:16" ht="12.75">
      <c r="A3" s="6"/>
      <c r="F3" s="74" t="s">
        <v>153</v>
      </c>
      <c r="G3" s="6"/>
      <c r="I3" s="7"/>
      <c r="J3" s="7"/>
      <c r="K3" s="7"/>
      <c r="L3" s="7"/>
      <c r="M3" s="7"/>
      <c r="N3" s="7"/>
      <c r="O3" s="7"/>
      <c r="P3" s="25"/>
    </row>
    <row r="4" spans="1:16" ht="18.75" customHeight="1">
      <c r="A4" s="3" t="s">
        <v>0</v>
      </c>
      <c r="E4" s="4"/>
      <c r="F4" s="4"/>
      <c r="G4" s="8" t="s">
        <v>1</v>
      </c>
      <c r="H4" s="2">
        <v>0.5590277777777778</v>
      </c>
      <c r="I4" s="9"/>
      <c r="J4" s="10"/>
      <c r="K4" s="11"/>
      <c r="L4" s="4"/>
      <c r="M4" s="11"/>
      <c r="N4" s="11"/>
      <c r="O4" s="4"/>
      <c r="P4" s="61"/>
    </row>
    <row r="5" spans="1:16" ht="12" customHeight="1">
      <c r="A5" s="6"/>
      <c r="B5" s="26" t="s">
        <v>2</v>
      </c>
      <c r="C5" s="109" t="s">
        <v>3</v>
      </c>
      <c r="D5" s="111" t="s">
        <v>4</v>
      </c>
      <c r="E5" s="111" t="s">
        <v>5</v>
      </c>
      <c r="F5" s="12" t="s">
        <v>6</v>
      </c>
      <c r="G5" s="97" t="s">
        <v>7</v>
      </c>
      <c r="H5" s="98"/>
      <c r="I5" s="113" t="s">
        <v>8</v>
      </c>
      <c r="J5" s="94" t="s">
        <v>9</v>
      </c>
      <c r="K5" s="95"/>
      <c r="L5" s="96"/>
      <c r="M5" s="94" t="s">
        <v>10</v>
      </c>
      <c r="N5" s="95"/>
      <c r="O5" s="96"/>
      <c r="P5" s="62" t="s">
        <v>149</v>
      </c>
    </row>
    <row r="6" spans="1:16" ht="12" customHeight="1">
      <c r="A6" s="6"/>
      <c r="B6" s="27" t="s">
        <v>11</v>
      </c>
      <c r="C6" s="110"/>
      <c r="D6" s="112"/>
      <c r="E6" s="112"/>
      <c r="F6" s="71" t="s">
        <v>12</v>
      </c>
      <c r="G6" s="13" t="s">
        <v>12</v>
      </c>
      <c r="H6" s="14" t="s">
        <v>13</v>
      </c>
      <c r="I6" s="114"/>
      <c r="J6" s="15" t="s">
        <v>14</v>
      </c>
      <c r="K6" s="15" t="s">
        <v>15</v>
      </c>
      <c r="L6" s="16" t="s">
        <v>16</v>
      </c>
      <c r="M6" s="15" t="s">
        <v>14</v>
      </c>
      <c r="N6" s="15" t="s">
        <v>15</v>
      </c>
      <c r="O6" s="16" t="s">
        <v>16</v>
      </c>
      <c r="P6" s="63" t="s">
        <v>17</v>
      </c>
    </row>
    <row r="7" spans="1:16" ht="13.5" customHeight="1">
      <c r="A7" s="6"/>
      <c r="B7" s="102">
        <v>364</v>
      </c>
      <c r="C7" s="103" t="s">
        <v>95</v>
      </c>
      <c r="D7" s="104" t="s">
        <v>24</v>
      </c>
      <c r="E7" s="104" t="s">
        <v>25</v>
      </c>
      <c r="F7" s="1">
        <v>0.6071296296296297</v>
      </c>
      <c r="G7" s="17">
        <f aca="true" t="shared" si="0" ref="G7:G15">IF(F7&gt;H$4,F7-H$4,F7+24-H$4)</f>
        <v>0.048101851851851896</v>
      </c>
      <c r="H7" s="18">
        <f aca="true" t="shared" si="1" ref="H7:H15">HOUR(G7)*60*60+MINUTE(G7)*60+SECOND(G7)</f>
        <v>4156</v>
      </c>
      <c r="I7" s="105">
        <v>1.11</v>
      </c>
      <c r="J7" s="101">
        <f aca="true" t="shared" si="2" ref="J7:J15">H7*I7</f>
        <v>4613.160000000001</v>
      </c>
      <c r="K7" s="19">
        <f aca="true" t="shared" si="3" ref="K7:L15">RANK(J7,J$7:J$26,1)</f>
        <v>1</v>
      </c>
      <c r="L7" s="19">
        <f t="shared" si="3"/>
        <v>1</v>
      </c>
      <c r="M7" s="101">
        <f aca="true" t="shared" si="4" ref="M7:M15">H7*I7</f>
        <v>4613.160000000001</v>
      </c>
      <c r="N7" s="19">
        <f aca="true" t="shared" si="5" ref="N7:O15">RANK(M7,M$7:M$26,1)</f>
        <v>1</v>
      </c>
      <c r="O7" s="19">
        <f t="shared" si="5"/>
        <v>1</v>
      </c>
      <c r="P7" s="64">
        <f aca="true" t="shared" si="6" ref="P7:P26">O7*1</f>
        <v>1</v>
      </c>
    </row>
    <row r="8" spans="1:16" ht="13.5" customHeight="1">
      <c r="A8" s="6"/>
      <c r="B8" s="102">
        <v>3131</v>
      </c>
      <c r="C8" s="103" t="s">
        <v>101</v>
      </c>
      <c r="D8" s="104" t="s">
        <v>32</v>
      </c>
      <c r="E8" s="104" t="s">
        <v>102</v>
      </c>
      <c r="F8" s="1">
        <v>0.6106597222222222</v>
      </c>
      <c r="G8" s="17">
        <f t="shared" si="0"/>
        <v>0.05163194444444441</v>
      </c>
      <c r="H8" s="18">
        <f t="shared" si="1"/>
        <v>4461</v>
      </c>
      <c r="I8" s="105">
        <v>1.081</v>
      </c>
      <c r="J8" s="101">
        <f t="shared" si="2"/>
        <v>4822.340999999999</v>
      </c>
      <c r="K8" s="19">
        <f t="shared" si="3"/>
        <v>2</v>
      </c>
      <c r="L8" s="19">
        <f t="shared" si="3"/>
        <v>2</v>
      </c>
      <c r="M8" s="101">
        <f t="shared" si="4"/>
        <v>4822.340999999999</v>
      </c>
      <c r="N8" s="19">
        <f t="shared" si="5"/>
        <v>2</v>
      </c>
      <c r="O8" s="19">
        <f t="shared" si="5"/>
        <v>2</v>
      </c>
      <c r="P8" s="64">
        <f t="shared" si="6"/>
        <v>2</v>
      </c>
    </row>
    <row r="9" spans="1:16" ht="13.5" customHeight="1">
      <c r="A9" s="6"/>
      <c r="B9" s="102">
        <v>441</v>
      </c>
      <c r="C9" s="103" t="s">
        <v>97</v>
      </c>
      <c r="D9" s="104" t="s">
        <v>28</v>
      </c>
      <c r="E9" s="104" t="s">
        <v>29</v>
      </c>
      <c r="F9" s="1">
        <v>0.6098032407407408</v>
      </c>
      <c r="G9" s="17">
        <f t="shared" si="0"/>
        <v>0.05077546296296298</v>
      </c>
      <c r="H9" s="18">
        <f t="shared" si="1"/>
        <v>4387</v>
      </c>
      <c r="I9" s="105">
        <v>1.101</v>
      </c>
      <c r="J9" s="101">
        <f t="shared" si="2"/>
        <v>4830.0869999999995</v>
      </c>
      <c r="K9" s="19">
        <f t="shared" si="3"/>
        <v>3</v>
      </c>
      <c r="L9" s="19">
        <f t="shared" si="3"/>
        <v>3</v>
      </c>
      <c r="M9" s="101">
        <f t="shared" si="4"/>
        <v>4830.0869999999995</v>
      </c>
      <c r="N9" s="19">
        <f t="shared" si="5"/>
        <v>3</v>
      </c>
      <c r="O9" s="19">
        <f t="shared" si="5"/>
        <v>3</v>
      </c>
      <c r="P9" s="64">
        <f t="shared" si="6"/>
        <v>3</v>
      </c>
    </row>
    <row r="10" spans="1:16" ht="13.5" customHeight="1">
      <c r="A10" s="6"/>
      <c r="B10" s="102" t="s">
        <v>77</v>
      </c>
      <c r="C10" s="103" t="s">
        <v>78</v>
      </c>
      <c r="D10" s="104" t="s">
        <v>79</v>
      </c>
      <c r="E10" s="104" t="s">
        <v>80</v>
      </c>
      <c r="F10" s="1">
        <v>0.6058217592592593</v>
      </c>
      <c r="G10" s="17">
        <f t="shared" si="0"/>
        <v>0.046793981481481506</v>
      </c>
      <c r="H10" s="18">
        <f t="shared" si="1"/>
        <v>4043</v>
      </c>
      <c r="I10" s="105">
        <v>1.199</v>
      </c>
      <c r="J10" s="101">
        <f t="shared" si="2"/>
        <v>4847.557000000001</v>
      </c>
      <c r="K10" s="19">
        <f t="shared" si="3"/>
        <v>4</v>
      </c>
      <c r="L10" s="19">
        <f t="shared" si="3"/>
        <v>4</v>
      </c>
      <c r="M10" s="101">
        <f t="shared" si="4"/>
        <v>4847.557000000001</v>
      </c>
      <c r="N10" s="19">
        <f t="shared" si="5"/>
        <v>4</v>
      </c>
      <c r="O10" s="19">
        <f t="shared" si="5"/>
        <v>4</v>
      </c>
      <c r="P10" s="64">
        <f t="shared" si="6"/>
        <v>4</v>
      </c>
    </row>
    <row r="11" spans="1:16" ht="13.5" customHeight="1">
      <c r="A11" s="6"/>
      <c r="B11" s="102">
        <v>1245</v>
      </c>
      <c r="C11" s="103" t="s">
        <v>91</v>
      </c>
      <c r="D11" s="104" t="s">
        <v>92</v>
      </c>
      <c r="E11" s="104" t="s">
        <v>93</v>
      </c>
      <c r="F11" s="1">
        <v>0.6085300925925926</v>
      </c>
      <c r="G11" s="17">
        <f t="shared" si="0"/>
        <v>0.04950231481481482</v>
      </c>
      <c r="H11" s="18">
        <f t="shared" si="1"/>
        <v>4277</v>
      </c>
      <c r="I11" s="105">
        <v>1.137</v>
      </c>
      <c r="J11" s="101">
        <f t="shared" si="2"/>
        <v>4862.949</v>
      </c>
      <c r="K11" s="19">
        <f t="shared" si="3"/>
        <v>5</v>
      </c>
      <c r="L11" s="19">
        <f t="shared" si="3"/>
        <v>5</v>
      </c>
      <c r="M11" s="101">
        <f t="shared" si="4"/>
        <v>4862.949</v>
      </c>
      <c r="N11" s="19">
        <f t="shared" si="5"/>
        <v>5</v>
      </c>
      <c r="O11" s="19">
        <f t="shared" si="5"/>
        <v>5</v>
      </c>
      <c r="P11" s="64">
        <f t="shared" si="6"/>
        <v>5</v>
      </c>
    </row>
    <row r="12" spans="1:16" ht="13.5" customHeight="1">
      <c r="A12" s="6"/>
      <c r="B12" s="102">
        <v>480</v>
      </c>
      <c r="C12" s="103" t="s">
        <v>89</v>
      </c>
      <c r="D12" s="104" t="s">
        <v>21</v>
      </c>
      <c r="E12" s="104" t="s">
        <v>90</v>
      </c>
      <c r="F12" s="1">
        <v>0.6075231481481481</v>
      </c>
      <c r="G12" s="17">
        <f t="shared" si="0"/>
        <v>0.04849537037037033</v>
      </c>
      <c r="H12" s="18">
        <f t="shared" si="1"/>
        <v>4190</v>
      </c>
      <c r="I12" s="105">
        <v>1.161</v>
      </c>
      <c r="J12" s="18">
        <f t="shared" si="2"/>
        <v>4864.59</v>
      </c>
      <c r="K12" s="19">
        <f t="shared" si="3"/>
        <v>6</v>
      </c>
      <c r="L12" s="19">
        <f t="shared" si="3"/>
        <v>6</v>
      </c>
      <c r="M12" s="18">
        <f t="shared" si="4"/>
        <v>4864.59</v>
      </c>
      <c r="N12" s="19">
        <f t="shared" si="5"/>
        <v>6</v>
      </c>
      <c r="O12" s="19">
        <f t="shared" si="5"/>
        <v>6</v>
      </c>
      <c r="P12" s="64">
        <f t="shared" si="6"/>
        <v>6</v>
      </c>
    </row>
    <row r="13" spans="1:16" ht="13.5" customHeight="1">
      <c r="A13" s="6"/>
      <c r="B13" s="102">
        <v>2906</v>
      </c>
      <c r="C13" s="103" t="s">
        <v>26</v>
      </c>
      <c r="D13" s="104" t="s">
        <v>27</v>
      </c>
      <c r="E13" s="104" t="s">
        <v>96</v>
      </c>
      <c r="F13" s="1">
        <v>0.6109606481481481</v>
      </c>
      <c r="G13" s="17">
        <f t="shared" si="0"/>
        <v>0.05193287037037031</v>
      </c>
      <c r="H13" s="18">
        <f t="shared" si="1"/>
        <v>4487</v>
      </c>
      <c r="I13" s="105">
        <v>1.106</v>
      </c>
      <c r="J13" s="18">
        <f t="shared" si="2"/>
        <v>4962.622</v>
      </c>
      <c r="K13" s="19">
        <f t="shared" si="3"/>
        <v>7</v>
      </c>
      <c r="L13" s="19">
        <f t="shared" si="3"/>
        <v>7</v>
      </c>
      <c r="M13" s="18">
        <f t="shared" si="4"/>
        <v>4962.622</v>
      </c>
      <c r="N13" s="19">
        <f t="shared" si="5"/>
        <v>7</v>
      </c>
      <c r="O13" s="19">
        <f t="shared" si="5"/>
        <v>7</v>
      </c>
      <c r="P13" s="64">
        <f t="shared" si="6"/>
        <v>7</v>
      </c>
    </row>
    <row r="14" spans="1:16" ht="13.5" customHeight="1">
      <c r="A14" s="6"/>
      <c r="B14" s="102" t="s">
        <v>81</v>
      </c>
      <c r="C14" s="103" t="s">
        <v>82</v>
      </c>
      <c r="D14" s="104" t="s">
        <v>21</v>
      </c>
      <c r="E14" s="104" t="s">
        <v>83</v>
      </c>
      <c r="F14" s="1">
        <v>0.608900462962963</v>
      </c>
      <c r="G14" s="17">
        <f t="shared" si="0"/>
        <v>0.04987268518518517</v>
      </c>
      <c r="H14" s="18">
        <f t="shared" si="1"/>
        <v>4309</v>
      </c>
      <c r="I14" s="105">
        <v>1.169</v>
      </c>
      <c r="J14" s="101">
        <f t="shared" si="2"/>
        <v>5037.2210000000005</v>
      </c>
      <c r="K14" s="19">
        <f t="shared" si="3"/>
        <v>8</v>
      </c>
      <c r="L14" s="19">
        <f t="shared" si="3"/>
        <v>8</v>
      </c>
      <c r="M14" s="101">
        <f t="shared" si="4"/>
        <v>5037.2210000000005</v>
      </c>
      <c r="N14" s="19">
        <f t="shared" si="5"/>
        <v>8</v>
      </c>
      <c r="O14" s="19">
        <f t="shared" si="5"/>
        <v>8</v>
      </c>
      <c r="P14" s="64">
        <f t="shared" si="6"/>
        <v>8</v>
      </c>
    </row>
    <row r="15" spans="1:16" ht="13.5" customHeight="1">
      <c r="A15" s="6"/>
      <c r="B15" s="102">
        <v>7400</v>
      </c>
      <c r="C15" s="103" t="s">
        <v>84</v>
      </c>
      <c r="D15" s="104" t="s">
        <v>21</v>
      </c>
      <c r="E15" s="104" t="s">
        <v>85</v>
      </c>
      <c r="F15" s="1">
        <v>0.6103009259259259</v>
      </c>
      <c r="G15" s="17">
        <f t="shared" si="0"/>
        <v>0.051273148148148096</v>
      </c>
      <c r="H15" s="18">
        <f t="shared" si="1"/>
        <v>4430</v>
      </c>
      <c r="I15" s="105">
        <v>1.167</v>
      </c>
      <c r="J15" s="101">
        <f t="shared" si="2"/>
        <v>5169.81</v>
      </c>
      <c r="K15" s="19">
        <f t="shared" si="3"/>
        <v>9</v>
      </c>
      <c r="L15" s="19">
        <f t="shared" si="3"/>
        <v>9</v>
      </c>
      <c r="M15" s="101">
        <f t="shared" si="4"/>
        <v>5169.81</v>
      </c>
      <c r="N15" s="19">
        <f t="shared" si="5"/>
        <v>9</v>
      </c>
      <c r="O15" s="19">
        <f t="shared" si="5"/>
        <v>9</v>
      </c>
      <c r="P15" s="64">
        <f t="shared" si="6"/>
        <v>9</v>
      </c>
    </row>
    <row r="16" spans="1:16" ht="13.5" customHeight="1">
      <c r="A16" s="6"/>
      <c r="B16" s="102">
        <v>1291</v>
      </c>
      <c r="C16" s="103" t="s">
        <v>86</v>
      </c>
      <c r="D16" s="104" t="s">
        <v>21</v>
      </c>
      <c r="E16" s="104" t="s">
        <v>42</v>
      </c>
      <c r="F16" s="1" t="s">
        <v>158</v>
      </c>
      <c r="G16" s="17"/>
      <c r="H16" s="18"/>
      <c r="I16" s="105">
        <v>1.165</v>
      </c>
      <c r="J16" s="101" t="s">
        <v>158</v>
      </c>
      <c r="K16" s="19"/>
      <c r="L16" s="19">
        <v>12</v>
      </c>
      <c r="M16" s="101" t="s">
        <v>158</v>
      </c>
      <c r="N16" s="19"/>
      <c r="O16" s="19">
        <v>12</v>
      </c>
      <c r="P16" s="64">
        <f t="shared" si="6"/>
        <v>12</v>
      </c>
    </row>
    <row r="17" spans="1:16" ht="13.5" customHeight="1">
      <c r="A17" s="6"/>
      <c r="B17" s="102">
        <v>2508</v>
      </c>
      <c r="C17" s="103" t="s">
        <v>98</v>
      </c>
      <c r="D17" s="104" t="s">
        <v>99</v>
      </c>
      <c r="E17" s="104" t="s">
        <v>100</v>
      </c>
      <c r="F17" s="1" t="s">
        <v>158</v>
      </c>
      <c r="G17" s="17"/>
      <c r="H17" s="18"/>
      <c r="I17" s="105">
        <v>1.094</v>
      </c>
      <c r="J17" s="101" t="s">
        <v>158</v>
      </c>
      <c r="K17" s="19"/>
      <c r="L17" s="19">
        <v>12</v>
      </c>
      <c r="M17" s="101" t="s">
        <v>158</v>
      </c>
      <c r="N17" s="19"/>
      <c r="O17" s="19">
        <v>12</v>
      </c>
      <c r="P17" s="64">
        <f t="shared" si="6"/>
        <v>12</v>
      </c>
    </row>
    <row r="18" spans="1:16" ht="13.5" customHeight="1">
      <c r="A18" s="6"/>
      <c r="B18" s="102">
        <v>2055</v>
      </c>
      <c r="C18" s="103" t="s">
        <v>18</v>
      </c>
      <c r="D18" s="104" t="s">
        <v>19</v>
      </c>
      <c r="E18" s="104" t="s">
        <v>20</v>
      </c>
      <c r="F18" s="1" t="s">
        <v>156</v>
      </c>
      <c r="G18" s="17"/>
      <c r="H18" s="18"/>
      <c r="I18" s="105">
        <v>1.392</v>
      </c>
      <c r="J18" s="101" t="s">
        <v>156</v>
      </c>
      <c r="K18" s="19"/>
      <c r="L18" s="19">
        <v>21</v>
      </c>
      <c r="M18" s="101" t="s">
        <v>156</v>
      </c>
      <c r="N18" s="19"/>
      <c r="O18" s="19">
        <v>21</v>
      </c>
      <c r="P18" s="64">
        <f t="shared" si="6"/>
        <v>21</v>
      </c>
    </row>
    <row r="19" spans="1:16" ht="13.5" customHeight="1">
      <c r="A19" s="6"/>
      <c r="B19" s="102">
        <v>191</v>
      </c>
      <c r="C19" s="103" t="s">
        <v>37</v>
      </c>
      <c r="D19" s="104" t="s">
        <v>24</v>
      </c>
      <c r="E19" s="104" t="s">
        <v>38</v>
      </c>
      <c r="F19" s="1" t="s">
        <v>156</v>
      </c>
      <c r="G19" s="17"/>
      <c r="H19" s="18"/>
      <c r="I19" s="105">
        <v>1.371</v>
      </c>
      <c r="J19" s="101" t="s">
        <v>156</v>
      </c>
      <c r="K19" s="19"/>
      <c r="L19" s="19">
        <v>21</v>
      </c>
      <c r="M19" s="101" t="s">
        <v>156</v>
      </c>
      <c r="N19" s="19"/>
      <c r="O19" s="19">
        <v>21</v>
      </c>
      <c r="P19" s="64">
        <f t="shared" si="6"/>
        <v>21</v>
      </c>
    </row>
    <row r="20" spans="1:16" ht="13.5" customHeight="1">
      <c r="A20" s="6"/>
      <c r="B20" s="102" t="s">
        <v>73</v>
      </c>
      <c r="C20" s="103" t="s">
        <v>74</v>
      </c>
      <c r="D20" s="104" t="s">
        <v>75</v>
      </c>
      <c r="E20" s="104" t="s">
        <v>76</v>
      </c>
      <c r="F20" s="1" t="s">
        <v>156</v>
      </c>
      <c r="G20" s="17"/>
      <c r="H20" s="18"/>
      <c r="I20" s="105">
        <v>1.267</v>
      </c>
      <c r="J20" s="101" t="s">
        <v>156</v>
      </c>
      <c r="K20" s="19"/>
      <c r="L20" s="19">
        <v>21</v>
      </c>
      <c r="M20" s="101" t="s">
        <v>156</v>
      </c>
      <c r="N20" s="19"/>
      <c r="O20" s="19">
        <v>21</v>
      </c>
      <c r="P20" s="64">
        <f t="shared" si="6"/>
        <v>21</v>
      </c>
    </row>
    <row r="21" spans="1:16" ht="13.5" customHeight="1">
      <c r="A21" s="6"/>
      <c r="B21" s="102">
        <v>12122</v>
      </c>
      <c r="C21" s="103" t="s">
        <v>87</v>
      </c>
      <c r="D21" s="104" t="s">
        <v>21</v>
      </c>
      <c r="E21" s="104" t="s">
        <v>88</v>
      </c>
      <c r="F21" s="1" t="s">
        <v>156</v>
      </c>
      <c r="G21" s="17"/>
      <c r="H21" s="18"/>
      <c r="I21" s="105">
        <v>1.165</v>
      </c>
      <c r="J21" s="18" t="s">
        <v>156</v>
      </c>
      <c r="K21" s="19"/>
      <c r="L21" s="19">
        <v>21</v>
      </c>
      <c r="M21" s="18" t="s">
        <v>156</v>
      </c>
      <c r="N21" s="19"/>
      <c r="O21" s="19">
        <v>21</v>
      </c>
      <c r="P21" s="64">
        <f t="shared" si="6"/>
        <v>21</v>
      </c>
    </row>
    <row r="22" spans="1:16" ht="13.5" customHeight="1">
      <c r="A22" s="6"/>
      <c r="B22" s="102">
        <v>1807</v>
      </c>
      <c r="C22" s="103" t="s">
        <v>22</v>
      </c>
      <c r="D22" s="104" t="s">
        <v>23</v>
      </c>
      <c r="E22" s="104" t="s">
        <v>94</v>
      </c>
      <c r="F22" s="1" t="s">
        <v>156</v>
      </c>
      <c r="G22" s="17"/>
      <c r="H22" s="18"/>
      <c r="I22" s="105">
        <v>1.132</v>
      </c>
      <c r="J22" s="101" t="s">
        <v>156</v>
      </c>
      <c r="K22" s="19"/>
      <c r="L22" s="19">
        <v>21</v>
      </c>
      <c r="M22" s="101" t="s">
        <v>156</v>
      </c>
      <c r="N22" s="19"/>
      <c r="O22" s="19">
        <v>21</v>
      </c>
      <c r="P22" s="64">
        <f t="shared" si="6"/>
        <v>21</v>
      </c>
    </row>
    <row r="23" spans="1:16" ht="13.5" customHeight="1">
      <c r="A23" s="6"/>
      <c r="B23" s="102">
        <v>2013</v>
      </c>
      <c r="C23" s="103" t="s">
        <v>103</v>
      </c>
      <c r="D23" s="104" t="s">
        <v>104</v>
      </c>
      <c r="E23" s="104" t="s">
        <v>105</v>
      </c>
      <c r="F23" s="1" t="s">
        <v>156</v>
      </c>
      <c r="G23" s="17"/>
      <c r="H23" s="18"/>
      <c r="I23" s="105">
        <v>1.08</v>
      </c>
      <c r="J23" s="101" t="s">
        <v>156</v>
      </c>
      <c r="K23" s="19"/>
      <c r="L23" s="19">
        <v>21</v>
      </c>
      <c r="M23" s="101" t="s">
        <v>156</v>
      </c>
      <c r="N23" s="19"/>
      <c r="O23" s="19">
        <v>21</v>
      </c>
      <c r="P23" s="64">
        <f t="shared" si="6"/>
        <v>21</v>
      </c>
    </row>
    <row r="24" spans="1:16" ht="13.5" customHeight="1">
      <c r="A24" s="6"/>
      <c r="B24" s="102">
        <v>346</v>
      </c>
      <c r="C24" s="103" t="s">
        <v>33</v>
      </c>
      <c r="D24" s="104" t="s">
        <v>34</v>
      </c>
      <c r="E24" s="104" t="s">
        <v>35</v>
      </c>
      <c r="F24" s="1" t="s">
        <v>156</v>
      </c>
      <c r="G24" s="17"/>
      <c r="H24" s="18"/>
      <c r="I24" s="105">
        <v>1.077</v>
      </c>
      <c r="J24" s="101" t="s">
        <v>156</v>
      </c>
      <c r="K24" s="19"/>
      <c r="L24" s="19">
        <v>21</v>
      </c>
      <c r="M24" s="101" t="s">
        <v>156</v>
      </c>
      <c r="N24" s="19"/>
      <c r="O24" s="19">
        <v>21</v>
      </c>
      <c r="P24" s="64">
        <f t="shared" si="6"/>
        <v>21</v>
      </c>
    </row>
    <row r="25" spans="1:16" ht="13.5" customHeight="1">
      <c r="A25" s="6"/>
      <c r="B25" s="102" t="s">
        <v>106</v>
      </c>
      <c r="C25" s="103" t="s">
        <v>107</v>
      </c>
      <c r="D25" s="104" t="s">
        <v>108</v>
      </c>
      <c r="E25" s="104" t="s">
        <v>109</v>
      </c>
      <c r="F25" s="1" t="s">
        <v>156</v>
      </c>
      <c r="G25" s="17"/>
      <c r="H25" s="18"/>
      <c r="I25" s="105">
        <v>1.076</v>
      </c>
      <c r="J25" s="101" t="s">
        <v>156</v>
      </c>
      <c r="K25" s="19"/>
      <c r="L25" s="19">
        <v>21</v>
      </c>
      <c r="M25" s="101" t="s">
        <v>156</v>
      </c>
      <c r="N25" s="19"/>
      <c r="O25" s="19">
        <v>21</v>
      </c>
      <c r="P25" s="64">
        <f t="shared" si="6"/>
        <v>21</v>
      </c>
    </row>
    <row r="26" spans="1:16" ht="13.5" customHeight="1">
      <c r="A26" s="6"/>
      <c r="B26" s="102">
        <v>796</v>
      </c>
      <c r="C26" s="103" t="s">
        <v>36</v>
      </c>
      <c r="D26" s="104" t="s">
        <v>110</v>
      </c>
      <c r="E26" s="104" t="s">
        <v>111</v>
      </c>
      <c r="F26" s="66" t="s">
        <v>156</v>
      </c>
      <c r="G26" s="17"/>
      <c r="H26" s="18"/>
      <c r="I26" s="105">
        <v>1.075</v>
      </c>
      <c r="J26" s="18" t="s">
        <v>156</v>
      </c>
      <c r="K26" s="19"/>
      <c r="L26" s="19">
        <v>21</v>
      </c>
      <c r="M26" s="18" t="s">
        <v>156</v>
      </c>
      <c r="N26" s="19"/>
      <c r="O26" s="19">
        <v>21</v>
      </c>
      <c r="P26" s="64">
        <f t="shared" si="6"/>
        <v>21</v>
      </c>
    </row>
    <row r="27" spans="1:16" ht="19.5" customHeight="1">
      <c r="A27" s="3" t="s">
        <v>39</v>
      </c>
      <c r="E27" s="4"/>
      <c r="F27" s="4"/>
      <c r="G27" s="8" t="s">
        <v>1</v>
      </c>
      <c r="H27" s="2">
        <v>0.5555555555555556</v>
      </c>
      <c r="I27" s="9"/>
      <c r="J27" s="10"/>
      <c r="K27" s="11"/>
      <c r="L27" s="4"/>
      <c r="M27" s="11"/>
      <c r="N27" s="11"/>
      <c r="O27" s="4"/>
      <c r="P27" s="61"/>
    </row>
    <row r="28" spans="1:16" ht="12" customHeight="1">
      <c r="A28" s="6"/>
      <c r="B28" s="26" t="s">
        <v>2</v>
      </c>
      <c r="C28" s="109" t="s">
        <v>3</v>
      </c>
      <c r="D28" s="111" t="s">
        <v>4</v>
      </c>
      <c r="E28" s="111" t="s">
        <v>5</v>
      </c>
      <c r="F28" s="12" t="s">
        <v>6</v>
      </c>
      <c r="G28" s="97" t="s">
        <v>7</v>
      </c>
      <c r="H28" s="98"/>
      <c r="I28" s="113" t="s">
        <v>8</v>
      </c>
      <c r="J28" s="94" t="s">
        <v>9</v>
      </c>
      <c r="K28" s="95"/>
      <c r="L28" s="96"/>
      <c r="M28" s="94" t="s">
        <v>10</v>
      </c>
      <c r="N28" s="95"/>
      <c r="O28" s="96"/>
      <c r="P28" s="62" t="s">
        <v>149</v>
      </c>
    </row>
    <row r="29" spans="1:16" ht="12" customHeight="1">
      <c r="A29" s="6"/>
      <c r="B29" s="27" t="s">
        <v>11</v>
      </c>
      <c r="C29" s="110"/>
      <c r="D29" s="112"/>
      <c r="E29" s="112"/>
      <c r="F29" s="71" t="s">
        <v>12</v>
      </c>
      <c r="G29" s="13" t="s">
        <v>12</v>
      </c>
      <c r="H29" s="14" t="s">
        <v>13</v>
      </c>
      <c r="I29" s="114"/>
      <c r="J29" s="15" t="s">
        <v>14</v>
      </c>
      <c r="K29" s="15" t="s">
        <v>15</v>
      </c>
      <c r="L29" s="16" t="s">
        <v>16</v>
      </c>
      <c r="M29" s="15" t="s">
        <v>14</v>
      </c>
      <c r="N29" s="15" t="s">
        <v>15</v>
      </c>
      <c r="O29" s="16" t="s">
        <v>16</v>
      </c>
      <c r="P29" s="63" t="s">
        <v>17</v>
      </c>
    </row>
    <row r="30" spans="1:16" ht="13.5" customHeight="1">
      <c r="A30" s="6"/>
      <c r="B30" s="102">
        <v>2028</v>
      </c>
      <c r="C30" s="103" t="s">
        <v>30</v>
      </c>
      <c r="D30" s="104" t="s">
        <v>31</v>
      </c>
      <c r="E30" s="104" t="s">
        <v>112</v>
      </c>
      <c r="F30" s="20">
        <v>0.6095138888888889</v>
      </c>
      <c r="G30" s="17">
        <f aca="true" t="shared" si="7" ref="G30:G35">IF(F30&gt;H$27,F30-H$27,F30+24-H$27)</f>
        <v>0.05395833333333333</v>
      </c>
      <c r="H30" s="18">
        <f aca="true" t="shared" si="8" ref="H30:H35">HOUR(G30)*60*60+MINUTE(G30)*60+SECOND(G30)</f>
        <v>4662</v>
      </c>
      <c r="I30" s="105">
        <v>1.062</v>
      </c>
      <c r="J30" s="18">
        <f aca="true" t="shared" si="9" ref="J30:J35">H30*I30</f>
        <v>4951.044</v>
      </c>
      <c r="K30" s="19">
        <f aca="true" t="shared" si="10" ref="K30:L35">RANK(J30,J$30:J$40,1)</f>
        <v>1</v>
      </c>
      <c r="L30" s="19">
        <f t="shared" si="10"/>
        <v>1</v>
      </c>
      <c r="M30" s="18">
        <f>H30*I30</f>
        <v>4951.044</v>
      </c>
      <c r="N30" s="19">
        <f aca="true" t="shared" si="11" ref="N30:O33">RANK(M30,M$30:M$40,1)</f>
        <v>1</v>
      </c>
      <c r="O30" s="19">
        <f t="shared" si="11"/>
        <v>1</v>
      </c>
      <c r="P30" s="64">
        <f aca="true" t="shared" si="12" ref="P30:P40">O30*1</f>
        <v>1</v>
      </c>
    </row>
    <row r="31" spans="1:16" ht="13.5" customHeight="1">
      <c r="A31" s="6"/>
      <c r="B31" s="102" t="s">
        <v>115</v>
      </c>
      <c r="C31" s="103" t="s">
        <v>116</v>
      </c>
      <c r="D31" s="104" t="s">
        <v>117</v>
      </c>
      <c r="E31" s="104" t="s">
        <v>118</v>
      </c>
      <c r="F31" s="20">
        <v>0.6117245370370371</v>
      </c>
      <c r="G31" s="17">
        <f t="shared" si="7"/>
        <v>0.05616898148148153</v>
      </c>
      <c r="H31" s="18">
        <f t="shared" si="8"/>
        <v>4853</v>
      </c>
      <c r="I31" s="105">
        <v>1.047</v>
      </c>
      <c r="J31" s="18">
        <f t="shared" si="9"/>
        <v>5081.090999999999</v>
      </c>
      <c r="K31" s="19">
        <f t="shared" si="10"/>
        <v>4</v>
      </c>
      <c r="L31" s="19">
        <f t="shared" si="10"/>
        <v>4</v>
      </c>
      <c r="M31" s="18">
        <f>H31*I31</f>
        <v>5081.090999999999</v>
      </c>
      <c r="N31" s="19">
        <f t="shared" si="11"/>
        <v>2</v>
      </c>
      <c r="O31" s="19">
        <f t="shared" si="11"/>
        <v>2</v>
      </c>
      <c r="P31" s="64">
        <f t="shared" si="12"/>
        <v>2</v>
      </c>
    </row>
    <row r="32" spans="1:16" ht="13.5" customHeight="1">
      <c r="A32" s="6"/>
      <c r="B32" s="102">
        <v>2035</v>
      </c>
      <c r="C32" s="103" t="s">
        <v>45</v>
      </c>
      <c r="D32" s="104" t="s">
        <v>46</v>
      </c>
      <c r="E32" s="104" t="s">
        <v>47</v>
      </c>
      <c r="F32" s="20">
        <v>0.6140972222222222</v>
      </c>
      <c r="G32" s="17">
        <f t="shared" si="7"/>
        <v>0.0585416666666666</v>
      </c>
      <c r="H32" s="18">
        <f t="shared" si="8"/>
        <v>5058</v>
      </c>
      <c r="I32" s="105">
        <v>1.025</v>
      </c>
      <c r="J32" s="18">
        <f t="shared" si="9"/>
        <v>5184.45</v>
      </c>
      <c r="K32" s="19">
        <f t="shared" si="10"/>
        <v>5</v>
      </c>
      <c r="L32" s="19">
        <f t="shared" si="10"/>
        <v>5</v>
      </c>
      <c r="M32" s="18">
        <f>H32*I32</f>
        <v>5184.45</v>
      </c>
      <c r="N32" s="19">
        <f t="shared" si="11"/>
        <v>3</v>
      </c>
      <c r="O32" s="19">
        <f t="shared" si="11"/>
        <v>3</v>
      </c>
      <c r="P32" s="64">
        <f t="shared" si="12"/>
        <v>3</v>
      </c>
    </row>
    <row r="33" spans="1:16" ht="13.5" customHeight="1">
      <c r="A33" s="6"/>
      <c r="B33" s="102">
        <v>818</v>
      </c>
      <c r="C33" s="103" t="s">
        <v>128</v>
      </c>
      <c r="D33" s="104" t="s">
        <v>46</v>
      </c>
      <c r="E33" s="104" t="s">
        <v>129</v>
      </c>
      <c r="F33" s="20">
        <v>0.6198842592592593</v>
      </c>
      <c r="G33" s="17">
        <f t="shared" si="7"/>
        <v>0.0643287037037037</v>
      </c>
      <c r="H33" s="18">
        <f t="shared" si="8"/>
        <v>5558</v>
      </c>
      <c r="I33" s="105">
        <v>1.033</v>
      </c>
      <c r="J33" s="18">
        <f t="shared" si="9"/>
        <v>5741.414</v>
      </c>
      <c r="K33" s="19">
        <f t="shared" si="10"/>
        <v>6</v>
      </c>
      <c r="L33" s="19">
        <f t="shared" si="10"/>
        <v>6</v>
      </c>
      <c r="M33" s="18">
        <f>H33*I33</f>
        <v>5741.414</v>
      </c>
      <c r="N33" s="19">
        <f t="shared" si="11"/>
        <v>4</v>
      </c>
      <c r="O33" s="19">
        <f t="shared" si="11"/>
        <v>4</v>
      </c>
      <c r="P33" s="64">
        <f t="shared" si="12"/>
        <v>4</v>
      </c>
    </row>
    <row r="34" spans="1:16" ht="13.5" customHeight="1">
      <c r="A34" s="6"/>
      <c r="B34" s="102">
        <v>105</v>
      </c>
      <c r="C34" s="103" t="s">
        <v>120</v>
      </c>
      <c r="D34" s="104" t="s">
        <v>41</v>
      </c>
      <c r="E34" s="104" t="s">
        <v>121</v>
      </c>
      <c r="F34" s="20">
        <v>0.6110069444444445</v>
      </c>
      <c r="G34" s="17">
        <f t="shared" si="7"/>
        <v>0.0554513888888889</v>
      </c>
      <c r="H34" s="18">
        <f t="shared" si="8"/>
        <v>4791</v>
      </c>
      <c r="I34" s="105">
        <v>1.038</v>
      </c>
      <c r="J34" s="18">
        <f t="shared" si="9"/>
        <v>4973.058</v>
      </c>
      <c r="K34" s="19">
        <f t="shared" si="10"/>
        <v>2</v>
      </c>
      <c r="L34" s="19">
        <f t="shared" si="10"/>
        <v>2</v>
      </c>
      <c r="M34" s="18" t="s">
        <v>159</v>
      </c>
      <c r="N34" s="19"/>
      <c r="O34" s="19">
        <v>7</v>
      </c>
      <c r="P34" s="64">
        <f t="shared" si="12"/>
        <v>7</v>
      </c>
    </row>
    <row r="35" spans="1:16" ht="13.5" customHeight="1">
      <c r="A35" s="6"/>
      <c r="B35" s="102">
        <v>965</v>
      </c>
      <c r="C35" s="103" t="s">
        <v>130</v>
      </c>
      <c r="D35" s="104" t="s">
        <v>131</v>
      </c>
      <c r="E35" s="104" t="s">
        <v>44</v>
      </c>
      <c r="F35" s="20">
        <v>0.6122685185185185</v>
      </c>
      <c r="G35" s="17">
        <f t="shared" si="7"/>
        <v>0.05671296296296291</v>
      </c>
      <c r="H35" s="18">
        <f t="shared" si="8"/>
        <v>4900</v>
      </c>
      <c r="I35" s="105">
        <v>1.027</v>
      </c>
      <c r="J35" s="18">
        <f t="shared" si="9"/>
        <v>5032.299999999999</v>
      </c>
      <c r="K35" s="19">
        <f t="shared" si="10"/>
        <v>3</v>
      </c>
      <c r="L35" s="19">
        <f t="shared" si="10"/>
        <v>3</v>
      </c>
      <c r="M35" s="18" t="s">
        <v>159</v>
      </c>
      <c r="N35" s="19"/>
      <c r="O35" s="19">
        <v>7</v>
      </c>
      <c r="P35" s="64">
        <f t="shared" si="12"/>
        <v>7</v>
      </c>
    </row>
    <row r="36" spans="1:16" ht="13.5" customHeight="1">
      <c r="A36" s="6"/>
      <c r="B36" s="102">
        <v>2101</v>
      </c>
      <c r="C36" s="103" t="s">
        <v>113</v>
      </c>
      <c r="D36" s="104" t="s">
        <v>40</v>
      </c>
      <c r="E36" s="104" t="s">
        <v>114</v>
      </c>
      <c r="F36" s="20" t="s">
        <v>156</v>
      </c>
      <c r="G36" s="17"/>
      <c r="H36" s="18"/>
      <c r="I36" s="105">
        <v>1.053</v>
      </c>
      <c r="J36" s="18" t="s">
        <v>162</v>
      </c>
      <c r="K36" s="19"/>
      <c r="L36" s="19">
        <v>12</v>
      </c>
      <c r="M36" s="18" t="s">
        <v>162</v>
      </c>
      <c r="N36" s="19"/>
      <c r="O36" s="19">
        <v>12</v>
      </c>
      <c r="P36" s="64">
        <f t="shared" si="12"/>
        <v>12</v>
      </c>
    </row>
    <row r="37" spans="1:16" ht="13.5" customHeight="1">
      <c r="A37" s="6"/>
      <c r="B37" s="102">
        <v>508</v>
      </c>
      <c r="C37" s="103" t="s">
        <v>122</v>
      </c>
      <c r="D37" s="104" t="s">
        <v>41</v>
      </c>
      <c r="E37" s="104" t="s">
        <v>123</v>
      </c>
      <c r="F37" s="20" t="s">
        <v>156</v>
      </c>
      <c r="G37" s="17"/>
      <c r="H37" s="18"/>
      <c r="I37" s="105">
        <v>1.038</v>
      </c>
      <c r="J37" s="18" t="s">
        <v>162</v>
      </c>
      <c r="K37" s="19"/>
      <c r="L37" s="19">
        <v>12</v>
      </c>
      <c r="M37" s="18" t="s">
        <v>162</v>
      </c>
      <c r="N37" s="19"/>
      <c r="O37" s="19">
        <v>12</v>
      </c>
      <c r="P37" s="64">
        <f t="shared" si="12"/>
        <v>12</v>
      </c>
    </row>
    <row r="38" spans="1:16" ht="13.5" customHeight="1">
      <c r="A38" s="6"/>
      <c r="B38" s="102">
        <v>1789</v>
      </c>
      <c r="C38" s="103" t="s">
        <v>124</v>
      </c>
      <c r="D38" s="104"/>
      <c r="E38" s="104" t="s">
        <v>125</v>
      </c>
      <c r="F38" s="20" t="s">
        <v>156</v>
      </c>
      <c r="G38" s="17"/>
      <c r="H38" s="18"/>
      <c r="I38" s="105">
        <v>1.038</v>
      </c>
      <c r="J38" s="18" t="s">
        <v>162</v>
      </c>
      <c r="K38" s="19"/>
      <c r="L38" s="19">
        <v>12</v>
      </c>
      <c r="M38" s="18" t="s">
        <v>162</v>
      </c>
      <c r="N38" s="19"/>
      <c r="O38" s="19">
        <v>12</v>
      </c>
      <c r="P38" s="64">
        <f t="shared" si="12"/>
        <v>12</v>
      </c>
    </row>
    <row r="39" spans="1:16" ht="13.5" customHeight="1">
      <c r="A39" s="6"/>
      <c r="B39" s="102">
        <v>3512</v>
      </c>
      <c r="C39" s="103" t="s">
        <v>126</v>
      </c>
      <c r="D39" s="104" t="s">
        <v>41</v>
      </c>
      <c r="E39" s="104" t="s">
        <v>127</v>
      </c>
      <c r="F39" s="20" t="s">
        <v>156</v>
      </c>
      <c r="G39" s="17"/>
      <c r="H39" s="18"/>
      <c r="I39" s="105">
        <v>1.037</v>
      </c>
      <c r="J39" s="18" t="s">
        <v>162</v>
      </c>
      <c r="K39" s="19"/>
      <c r="L39" s="19">
        <v>12</v>
      </c>
      <c r="M39" s="18" t="s">
        <v>162</v>
      </c>
      <c r="N39" s="19"/>
      <c r="O39" s="19">
        <v>12</v>
      </c>
      <c r="P39" s="64">
        <f t="shared" si="12"/>
        <v>12</v>
      </c>
    </row>
    <row r="40" spans="1:16" ht="13.5" customHeight="1">
      <c r="A40" s="6"/>
      <c r="B40" s="102">
        <v>1010</v>
      </c>
      <c r="C40" s="103" t="s">
        <v>43</v>
      </c>
      <c r="D40" s="104" t="s">
        <v>41</v>
      </c>
      <c r="E40" s="104" t="s">
        <v>119</v>
      </c>
      <c r="F40" s="20" t="s">
        <v>156</v>
      </c>
      <c r="G40" s="17"/>
      <c r="H40" s="18"/>
      <c r="I40" s="105">
        <v>1.04</v>
      </c>
      <c r="J40" s="18" t="s">
        <v>156</v>
      </c>
      <c r="K40" s="19"/>
      <c r="L40" s="19">
        <v>12</v>
      </c>
      <c r="M40" s="18" t="s">
        <v>156</v>
      </c>
      <c r="N40" s="19"/>
      <c r="O40" s="19">
        <v>12</v>
      </c>
      <c r="P40" s="64">
        <f t="shared" si="12"/>
        <v>12</v>
      </c>
    </row>
    <row r="41" spans="1:16" ht="6.75" customHeight="1">
      <c r="A41" s="6"/>
      <c r="B41" s="60"/>
      <c r="C41" s="60"/>
      <c r="D41" s="60"/>
      <c r="E41" s="60"/>
      <c r="F41" s="21"/>
      <c r="G41" s="22"/>
      <c r="H41" s="23"/>
      <c r="I41" s="68"/>
      <c r="J41" s="23"/>
      <c r="K41" s="24"/>
      <c r="L41" s="24"/>
      <c r="M41" s="23"/>
      <c r="N41" s="24"/>
      <c r="O41" s="24"/>
      <c r="P41" s="67"/>
    </row>
    <row r="42" spans="1:16" ht="12.75">
      <c r="A42" s="6"/>
      <c r="B42" s="78" t="s">
        <v>152</v>
      </c>
      <c r="C42" s="60"/>
      <c r="D42" s="60"/>
      <c r="F42" s="21"/>
      <c r="G42" s="22"/>
      <c r="H42" s="23"/>
      <c r="I42" s="68"/>
      <c r="J42" s="23"/>
      <c r="K42" s="24"/>
      <c r="L42" s="24"/>
      <c r="M42" s="54" t="s">
        <v>48</v>
      </c>
      <c r="N42" s="24"/>
      <c r="O42" s="24"/>
      <c r="P42" s="67"/>
    </row>
    <row r="43" spans="1:16" ht="12.75">
      <c r="A43" s="6"/>
      <c r="B43" s="60"/>
      <c r="C43" s="60"/>
      <c r="D43" s="60"/>
      <c r="E43" s="60"/>
      <c r="F43" s="21"/>
      <c r="G43" s="22"/>
      <c r="H43" s="23"/>
      <c r="I43" s="68"/>
      <c r="J43" s="23"/>
      <c r="K43" s="24"/>
      <c r="L43" s="24"/>
      <c r="M43" s="70" t="s">
        <v>174</v>
      </c>
      <c r="N43" s="24"/>
      <c r="O43" s="24"/>
      <c r="P43" s="67"/>
    </row>
    <row r="44" spans="1:16" ht="12.75">
      <c r="A44" s="6"/>
      <c r="B44" s="60"/>
      <c r="C44" s="60"/>
      <c r="D44" s="60"/>
      <c r="E44" s="60"/>
      <c r="F44" s="21"/>
      <c r="G44" s="22"/>
      <c r="H44" s="23"/>
      <c r="I44" s="68"/>
      <c r="J44" s="23"/>
      <c r="K44" s="24"/>
      <c r="L44" s="24"/>
      <c r="M44" s="23"/>
      <c r="N44" s="24"/>
      <c r="O44" s="24"/>
      <c r="P44" s="67"/>
    </row>
    <row r="45" spans="1:16" ht="12.75">
      <c r="A45" s="6"/>
      <c r="B45" s="60"/>
      <c r="C45" s="60"/>
      <c r="D45" s="60"/>
      <c r="E45" s="60"/>
      <c r="F45" s="21"/>
      <c r="G45" s="22"/>
      <c r="H45" s="23"/>
      <c r="I45" s="68"/>
      <c r="J45" s="23"/>
      <c r="K45" s="24"/>
      <c r="L45" s="24"/>
      <c r="M45" s="23"/>
      <c r="N45" s="24"/>
      <c r="O45" s="24"/>
      <c r="P45" s="67"/>
    </row>
    <row r="46" spans="1:16" ht="12.75">
      <c r="A46" s="6"/>
      <c r="B46" s="60"/>
      <c r="C46" s="60"/>
      <c r="D46" s="60"/>
      <c r="E46" s="60"/>
      <c r="F46" s="21"/>
      <c r="G46" s="22"/>
      <c r="H46" s="23"/>
      <c r="I46" s="68"/>
      <c r="J46" s="23"/>
      <c r="K46" s="24"/>
      <c r="L46" s="24"/>
      <c r="M46" s="23"/>
      <c r="N46" s="24"/>
      <c r="O46" s="24"/>
      <c r="P46" s="67"/>
    </row>
    <row r="47" spans="1:16" ht="12.75">
      <c r="A47" s="6"/>
      <c r="B47" s="60"/>
      <c r="C47" s="60"/>
      <c r="D47" s="60"/>
      <c r="E47" s="60"/>
      <c r="F47" s="21"/>
      <c r="G47" s="22"/>
      <c r="H47" s="23"/>
      <c r="I47" s="68"/>
      <c r="J47" s="23"/>
      <c r="K47" s="24"/>
      <c r="L47" s="24"/>
      <c r="M47" s="23"/>
      <c r="N47" s="24"/>
      <c r="O47" s="24"/>
      <c r="P47" s="67"/>
    </row>
    <row r="48" spans="1:16" ht="14.25">
      <c r="A48" s="6"/>
      <c r="B48" s="60"/>
      <c r="C48" s="60"/>
      <c r="D48" s="60"/>
      <c r="E48" s="28"/>
      <c r="F48" s="28" t="s">
        <v>72</v>
      </c>
      <c r="G48" s="22"/>
      <c r="H48" s="23"/>
      <c r="I48" s="68"/>
      <c r="J48" s="23"/>
      <c r="K48" s="24"/>
      <c r="L48" s="24"/>
      <c r="M48" s="23"/>
      <c r="N48" s="24"/>
      <c r="O48" s="24"/>
      <c r="P48" s="67"/>
    </row>
    <row r="49" spans="1:16" ht="12.75">
      <c r="A49" s="6"/>
      <c r="B49" s="60"/>
      <c r="C49" s="60"/>
      <c r="D49" s="60"/>
      <c r="E49" s="75"/>
      <c r="F49" s="75" t="s">
        <v>154</v>
      </c>
      <c r="G49" s="22"/>
      <c r="H49" s="23"/>
      <c r="I49" s="68"/>
      <c r="J49" s="23"/>
      <c r="K49" s="24"/>
      <c r="L49" s="24"/>
      <c r="M49" s="23"/>
      <c r="N49" s="24"/>
      <c r="O49" s="24"/>
      <c r="P49" s="67"/>
    </row>
    <row r="50" spans="1:16" ht="17.25" customHeight="1">
      <c r="A50" s="6"/>
      <c r="B50" s="60"/>
      <c r="C50" s="60"/>
      <c r="D50" s="60"/>
      <c r="E50" s="74"/>
      <c r="F50" s="74" t="s">
        <v>153</v>
      </c>
      <c r="G50" s="22"/>
      <c r="H50" s="23"/>
      <c r="I50" s="68"/>
      <c r="J50" s="23"/>
      <c r="K50" s="24"/>
      <c r="L50" s="24"/>
      <c r="M50" s="23"/>
      <c r="N50" s="24"/>
      <c r="O50" s="24"/>
      <c r="P50" s="67"/>
    </row>
    <row r="51" spans="1:16" ht="17.25" customHeight="1">
      <c r="A51" s="6"/>
      <c r="B51" s="60"/>
      <c r="C51" s="60"/>
      <c r="D51" s="60"/>
      <c r="E51" s="77"/>
      <c r="F51" s="21"/>
      <c r="G51" s="22"/>
      <c r="H51" s="23"/>
      <c r="I51" s="68"/>
      <c r="J51" s="23"/>
      <c r="K51" s="24"/>
      <c r="L51" s="24"/>
      <c r="M51" s="23"/>
      <c r="N51" s="24"/>
      <c r="O51" s="24"/>
      <c r="P51" s="67"/>
    </row>
    <row r="52" spans="1:16" ht="20.25" customHeight="1">
      <c r="A52" s="93" t="s">
        <v>49</v>
      </c>
      <c r="B52" s="60"/>
      <c r="C52" s="60"/>
      <c r="D52" s="60"/>
      <c r="E52" s="4"/>
      <c r="F52" s="4"/>
      <c r="G52" s="8" t="s">
        <v>1</v>
      </c>
      <c r="H52" s="2">
        <v>0.5694444444444444</v>
      </c>
      <c r="I52" s="9"/>
      <c r="J52" s="10"/>
      <c r="K52" s="11"/>
      <c r="L52" s="4"/>
      <c r="M52" s="11"/>
      <c r="N52" s="11"/>
      <c r="O52" s="4"/>
      <c r="P52" s="61"/>
    </row>
    <row r="53" spans="1:16" ht="12" customHeight="1">
      <c r="A53" s="6"/>
      <c r="B53" s="26" t="s">
        <v>2</v>
      </c>
      <c r="C53" s="109" t="s">
        <v>3</v>
      </c>
      <c r="D53" s="111" t="s">
        <v>4</v>
      </c>
      <c r="E53" s="111" t="s">
        <v>5</v>
      </c>
      <c r="F53" s="12" t="s">
        <v>6</v>
      </c>
      <c r="G53" s="97" t="s">
        <v>7</v>
      </c>
      <c r="H53" s="98"/>
      <c r="I53" s="113" t="s">
        <v>8</v>
      </c>
      <c r="J53" s="94" t="s">
        <v>9</v>
      </c>
      <c r="K53" s="95"/>
      <c r="L53" s="96"/>
      <c r="M53" s="94" t="s">
        <v>10</v>
      </c>
      <c r="N53" s="95"/>
      <c r="O53" s="96"/>
      <c r="P53" s="62" t="s">
        <v>149</v>
      </c>
    </row>
    <row r="54" spans="1:16" ht="12" customHeight="1">
      <c r="A54" s="6"/>
      <c r="B54" s="27" t="s">
        <v>11</v>
      </c>
      <c r="C54" s="110"/>
      <c r="D54" s="112"/>
      <c r="E54" s="112"/>
      <c r="F54" s="71" t="s">
        <v>12</v>
      </c>
      <c r="G54" s="13" t="s">
        <v>12</v>
      </c>
      <c r="H54" s="14" t="s">
        <v>13</v>
      </c>
      <c r="I54" s="114"/>
      <c r="J54" s="15" t="s">
        <v>14</v>
      </c>
      <c r="K54" s="15" t="s">
        <v>15</v>
      </c>
      <c r="L54" s="16" t="s">
        <v>16</v>
      </c>
      <c r="M54" s="15" t="s">
        <v>14</v>
      </c>
      <c r="N54" s="15" t="s">
        <v>15</v>
      </c>
      <c r="O54" s="16" t="s">
        <v>16</v>
      </c>
      <c r="P54" s="63" t="s">
        <v>17</v>
      </c>
    </row>
    <row r="55" spans="1:16" ht="15" customHeight="1">
      <c r="A55" s="6"/>
      <c r="B55" s="106">
        <v>1987</v>
      </c>
      <c r="C55" s="103" t="s">
        <v>140</v>
      </c>
      <c r="D55" s="104" t="s">
        <v>55</v>
      </c>
      <c r="E55" s="104" t="s">
        <v>56</v>
      </c>
      <c r="F55" s="20">
        <v>0.608761574074074</v>
      </c>
      <c r="G55" s="17">
        <f aca="true" t="shared" si="13" ref="G55:G60">IF(F55&gt;H$52,F55-H$52,F55+24-H$52)</f>
        <v>0.03931712962962963</v>
      </c>
      <c r="H55" s="18">
        <f aca="true" t="shared" si="14" ref="H55:H60">HOUR(G55)*60*60+MINUTE(G55)*60+SECOND(G55)</f>
        <v>3397</v>
      </c>
      <c r="I55" s="105">
        <v>1</v>
      </c>
      <c r="J55" s="18">
        <f aca="true" t="shared" si="15" ref="J55:J60">H55*I55</f>
        <v>3397</v>
      </c>
      <c r="K55" s="19">
        <f aca="true" t="shared" si="16" ref="K55:L60">RANK(J55,J$55:J$62,1)</f>
        <v>1</v>
      </c>
      <c r="L55" s="19">
        <f t="shared" si="16"/>
        <v>1</v>
      </c>
      <c r="M55" s="18">
        <f aca="true" t="shared" si="17" ref="M55:M60">H55*I55</f>
        <v>3397</v>
      </c>
      <c r="N55" s="19">
        <f aca="true" t="shared" si="18" ref="N55:O60">RANK(M55,M$55:M$62,1)</f>
        <v>1</v>
      </c>
      <c r="O55" s="19">
        <f t="shared" si="18"/>
        <v>1</v>
      </c>
      <c r="P55" s="64">
        <f aca="true" t="shared" si="19" ref="P55:P62">O55*1</f>
        <v>1</v>
      </c>
    </row>
    <row r="56" spans="1:16" ht="15" customHeight="1">
      <c r="A56" s="6"/>
      <c r="B56" s="106">
        <v>9995</v>
      </c>
      <c r="C56" s="103" t="s">
        <v>52</v>
      </c>
      <c r="D56" s="104" t="s">
        <v>53</v>
      </c>
      <c r="E56" s="104" t="s">
        <v>54</v>
      </c>
      <c r="F56" s="20">
        <v>0.6093287037037037</v>
      </c>
      <c r="G56" s="17">
        <f t="shared" si="13"/>
        <v>0.039884259259259314</v>
      </c>
      <c r="H56" s="18">
        <f t="shared" si="14"/>
        <v>3446</v>
      </c>
      <c r="I56" s="105">
        <v>1.002</v>
      </c>
      <c r="J56" s="18">
        <f t="shared" si="15"/>
        <v>3452.892</v>
      </c>
      <c r="K56" s="19">
        <f t="shared" si="16"/>
        <v>2</v>
      </c>
      <c r="L56" s="19">
        <f t="shared" si="16"/>
        <v>2</v>
      </c>
      <c r="M56" s="18">
        <f t="shared" si="17"/>
        <v>3452.892</v>
      </c>
      <c r="N56" s="19">
        <f t="shared" si="18"/>
        <v>2</v>
      </c>
      <c r="O56" s="19">
        <f t="shared" si="18"/>
        <v>2</v>
      </c>
      <c r="P56" s="64">
        <f t="shared" si="19"/>
        <v>2</v>
      </c>
    </row>
    <row r="57" spans="1:16" ht="15" customHeight="1">
      <c r="A57" s="6"/>
      <c r="B57" s="106">
        <v>9939</v>
      </c>
      <c r="C57" s="103" t="s">
        <v>141</v>
      </c>
      <c r="D57" s="104" t="s">
        <v>55</v>
      </c>
      <c r="E57" s="104" t="s">
        <v>142</v>
      </c>
      <c r="F57" s="20">
        <v>0.6097916666666666</v>
      </c>
      <c r="G57" s="17">
        <f t="shared" si="13"/>
        <v>0.0403472222222222</v>
      </c>
      <c r="H57" s="18">
        <f t="shared" si="14"/>
        <v>3486</v>
      </c>
      <c r="I57" s="105">
        <v>0.998</v>
      </c>
      <c r="J57" s="18">
        <f t="shared" si="15"/>
        <v>3479.028</v>
      </c>
      <c r="K57" s="19">
        <f t="shared" si="16"/>
        <v>3</v>
      </c>
      <c r="L57" s="19">
        <f t="shared" si="16"/>
        <v>3</v>
      </c>
      <c r="M57" s="18">
        <f t="shared" si="17"/>
        <v>3479.028</v>
      </c>
      <c r="N57" s="19">
        <f t="shared" si="18"/>
        <v>3</v>
      </c>
      <c r="O57" s="19">
        <f t="shared" si="18"/>
        <v>3</v>
      </c>
      <c r="P57" s="64">
        <f t="shared" si="19"/>
        <v>3</v>
      </c>
    </row>
    <row r="58" spans="1:16" ht="15" customHeight="1">
      <c r="A58" s="6"/>
      <c r="B58" s="106">
        <v>1344</v>
      </c>
      <c r="C58" s="103" t="s">
        <v>138</v>
      </c>
      <c r="D58" s="104" t="s">
        <v>55</v>
      </c>
      <c r="E58" s="104" t="s">
        <v>139</v>
      </c>
      <c r="F58" s="20">
        <v>0.610462962962963</v>
      </c>
      <c r="G58" s="17">
        <f t="shared" si="13"/>
        <v>0.041018518518518565</v>
      </c>
      <c r="H58" s="18">
        <f t="shared" si="14"/>
        <v>3544</v>
      </c>
      <c r="I58" s="105">
        <v>1</v>
      </c>
      <c r="J58" s="18">
        <f t="shared" si="15"/>
        <v>3544</v>
      </c>
      <c r="K58" s="19">
        <f t="shared" si="16"/>
        <v>4</v>
      </c>
      <c r="L58" s="19">
        <f t="shared" si="16"/>
        <v>4</v>
      </c>
      <c r="M58" s="18">
        <f t="shared" si="17"/>
        <v>3544</v>
      </c>
      <c r="N58" s="19">
        <f t="shared" si="18"/>
        <v>4</v>
      </c>
      <c r="O58" s="19">
        <f t="shared" si="18"/>
        <v>4</v>
      </c>
      <c r="P58" s="64">
        <f t="shared" si="19"/>
        <v>4</v>
      </c>
    </row>
    <row r="59" spans="1:16" ht="15" customHeight="1">
      <c r="A59" s="6"/>
      <c r="B59" s="106" t="s">
        <v>50</v>
      </c>
      <c r="C59" s="103" t="s">
        <v>132</v>
      </c>
      <c r="D59" s="104" t="s">
        <v>46</v>
      </c>
      <c r="E59" s="104" t="s">
        <v>51</v>
      </c>
      <c r="F59" s="20">
        <v>0.6107870370370371</v>
      </c>
      <c r="G59" s="17">
        <f t="shared" si="13"/>
        <v>0.04134259259259265</v>
      </c>
      <c r="H59" s="18">
        <f t="shared" si="14"/>
        <v>3572</v>
      </c>
      <c r="I59" s="105">
        <v>1.017</v>
      </c>
      <c r="J59" s="18">
        <f t="shared" si="15"/>
        <v>3632.7239999999997</v>
      </c>
      <c r="K59" s="19">
        <f t="shared" si="16"/>
        <v>5</v>
      </c>
      <c r="L59" s="19">
        <f t="shared" si="16"/>
        <v>5</v>
      </c>
      <c r="M59" s="18">
        <f t="shared" si="17"/>
        <v>3632.7239999999997</v>
      </c>
      <c r="N59" s="19">
        <f t="shared" si="18"/>
        <v>5</v>
      </c>
      <c r="O59" s="19">
        <f t="shared" si="18"/>
        <v>5</v>
      </c>
      <c r="P59" s="64">
        <f t="shared" si="19"/>
        <v>5</v>
      </c>
    </row>
    <row r="60" spans="1:16" ht="15" customHeight="1">
      <c r="A60" s="6"/>
      <c r="B60" s="106">
        <v>1444</v>
      </c>
      <c r="C60" s="103" t="s">
        <v>57</v>
      </c>
      <c r="D60" s="104" t="s">
        <v>58</v>
      </c>
      <c r="E60" s="104" t="s">
        <v>59</v>
      </c>
      <c r="F60" s="20">
        <v>0.6124074074074074</v>
      </c>
      <c r="G60" s="17">
        <f t="shared" si="13"/>
        <v>0.04296296296296298</v>
      </c>
      <c r="H60" s="18">
        <f t="shared" si="14"/>
        <v>3712</v>
      </c>
      <c r="I60" s="105">
        <v>0.996</v>
      </c>
      <c r="J60" s="18">
        <f t="shared" si="15"/>
        <v>3697.152</v>
      </c>
      <c r="K60" s="19">
        <f t="shared" si="16"/>
        <v>6</v>
      </c>
      <c r="L60" s="19">
        <f t="shared" si="16"/>
        <v>6</v>
      </c>
      <c r="M60" s="18">
        <f t="shared" si="17"/>
        <v>3697.152</v>
      </c>
      <c r="N60" s="19">
        <f t="shared" si="18"/>
        <v>6</v>
      </c>
      <c r="O60" s="19">
        <f t="shared" si="18"/>
        <v>6</v>
      </c>
      <c r="P60" s="64">
        <f t="shared" si="19"/>
        <v>6</v>
      </c>
    </row>
    <row r="61" spans="1:16" ht="15" customHeight="1">
      <c r="A61" s="6"/>
      <c r="B61" s="106">
        <v>977</v>
      </c>
      <c r="C61" s="103" t="s">
        <v>133</v>
      </c>
      <c r="D61" s="104" t="s">
        <v>53</v>
      </c>
      <c r="E61" s="104" t="s">
        <v>134</v>
      </c>
      <c r="F61" s="20" t="s">
        <v>163</v>
      </c>
      <c r="G61" s="17"/>
      <c r="H61" s="18"/>
      <c r="I61" s="105">
        <v>1.008</v>
      </c>
      <c r="J61" s="18" t="s">
        <v>163</v>
      </c>
      <c r="K61" s="19"/>
      <c r="L61" s="19">
        <v>8</v>
      </c>
      <c r="M61" s="18" t="s">
        <v>163</v>
      </c>
      <c r="N61" s="19"/>
      <c r="O61" s="19">
        <v>8</v>
      </c>
      <c r="P61" s="64">
        <f t="shared" si="19"/>
        <v>8</v>
      </c>
    </row>
    <row r="62" spans="1:16" ht="15" customHeight="1">
      <c r="A62" s="6"/>
      <c r="B62" s="102">
        <v>2727</v>
      </c>
      <c r="C62" s="103" t="s">
        <v>135</v>
      </c>
      <c r="D62" s="104" t="s">
        <v>136</v>
      </c>
      <c r="E62" s="104" t="s">
        <v>137</v>
      </c>
      <c r="F62" s="20" t="s">
        <v>156</v>
      </c>
      <c r="G62" s="17"/>
      <c r="H62" s="18"/>
      <c r="I62" s="105">
        <v>1.006</v>
      </c>
      <c r="J62" s="18" t="s">
        <v>156</v>
      </c>
      <c r="K62" s="19"/>
      <c r="L62" s="19">
        <v>9</v>
      </c>
      <c r="M62" s="18" t="s">
        <v>156</v>
      </c>
      <c r="N62" s="19"/>
      <c r="O62" s="19">
        <v>9</v>
      </c>
      <c r="P62" s="64">
        <f t="shared" si="19"/>
        <v>9</v>
      </c>
    </row>
    <row r="63" spans="1:16" ht="12.75">
      <c r="A63" s="6"/>
      <c r="D63" s="60"/>
      <c r="E63" s="60"/>
      <c r="F63" s="21"/>
      <c r="G63" s="22"/>
      <c r="H63" s="23"/>
      <c r="I63" s="68"/>
      <c r="J63" s="23"/>
      <c r="K63" s="24"/>
      <c r="L63" s="24"/>
      <c r="M63" s="23"/>
      <c r="N63" s="24"/>
      <c r="O63" s="24"/>
      <c r="P63" s="67"/>
    </row>
    <row r="64" spans="1:16" ht="24" customHeight="1">
      <c r="A64" s="3" t="s">
        <v>60</v>
      </c>
      <c r="D64" s="4"/>
      <c r="E64" s="4"/>
      <c r="F64" s="4"/>
      <c r="G64" s="8" t="s">
        <v>1</v>
      </c>
      <c r="H64" s="2">
        <v>0.5694444444444444</v>
      </c>
      <c r="I64" s="9"/>
      <c r="J64" s="10"/>
      <c r="K64" s="11"/>
      <c r="L64" s="4"/>
      <c r="M64" s="11"/>
      <c r="N64" s="11"/>
      <c r="O64" s="4"/>
      <c r="P64" s="61"/>
    </row>
    <row r="65" spans="1:16" ht="12" customHeight="1">
      <c r="A65" s="6"/>
      <c r="B65" s="26" t="s">
        <v>2</v>
      </c>
      <c r="C65" s="109" t="s">
        <v>3</v>
      </c>
      <c r="D65" s="111" t="s">
        <v>4</v>
      </c>
      <c r="E65" s="111" t="s">
        <v>5</v>
      </c>
      <c r="F65" s="12" t="s">
        <v>6</v>
      </c>
      <c r="G65" s="97" t="s">
        <v>7</v>
      </c>
      <c r="H65" s="98"/>
      <c r="I65" s="113" t="s">
        <v>8</v>
      </c>
      <c r="J65" s="94" t="s">
        <v>9</v>
      </c>
      <c r="K65" s="95"/>
      <c r="L65" s="96"/>
      <c r="M65" s="94" t="s">
        <v>10</v>
      </c>
      <c r="N65" s="95"/>
      <c r="O65" s="96"/>
      <c r="P65" s="62" t="s">
        <v>149</v>
      </c>
    </row>
    <row r="66" spans="1:16" ht="12" customHeight="1">
      <c r="A66" s="6"/>
      <c r="B66" s="27" t="s">
        <v>11</v>
      </c>
      <c r="C66" s="110"/>
      <c r="D66" s="112"/>
      <c r="E66" s="112"/>
      <c r="F66" s="71" t="s">
        <v>12</v>
      </c>
      <c r="G66" s="13" t="s">
        <v>12</v>
      </c>
      <c r="H66" s="14" t="s">
        <v>13</v>
      </c>
      <c r="I66" s="114"/>
      <c r="J66" s="15" t="s">
        <v>14</v>
      </c>
      <c r="K66" s="15" t="s">
        <v>15</v>
      </c>
      <c r="L66" s="16" t="s">
        <v>16</v>
      </c>
      <c r="M66" s="15" t="s">
        <v>14</v>
      </c>
      <c r="N66" s="15" t="s">
        <v>15</v>
      </c>
      <c r="O66" s="16" t="s">
        <v>16</v>
      </c>
      <c r="P66" s="63" t="s">
        <v>17</v>
      </c>
    </row>
    <row r="67" spans="1:16" ht="15" customHeight="1">
      <c r="A67" s="6"/>
      <c r="B67" s="107">
        <v>1982</v>
      </c>
      <c r="C67" s="104" t="s">
        <v>155</v>
      </c>
      <c r="D67" s="104" t="s">
        <v>61</v>
      </c>
      <c r="E67" s="104" t="s">
        <v>62</v>
      </c>
      <c r="F67" s="66">
        <v>0.6150925925925926</v>
      </c>
      <c r="G67" s="17">
        <f>IF(F67&gt;H$64,F67-H$64,F67+24-H$64)</f>
        <v>0.045648148148148215</v>
      </c>
      <c r="H67" s="18">
        <f>HOUR(G67)*60*60+MINUTE(G67)*60+SECOND(G67)</f>
        <v>3944</v>
      </c>
      <c r="I67" s="105">
        <v>0.9</v>
      </c>
      <c r="J67" s="18">
        <f>H67*I67</f>
        <v>3549.6</v>
      </c>
      <c r="K67" s="19">
        <f>RANK(J67,J$67:J$69,1)</f>
        <v>1</v>
      </c>
      <c r="L67" s="19">
        <f>RANK(K67,K$67:K$69,1)</f>
        <v>1</v>
      </c>
      <c r="M67" s="18">
        <f>H67*I67</f>
        <v>3549.6</v>
      </c>
      <c r="N67" s="19">
        <f>RANK(M67,M$67:M$69,1)</f>
        <v>1</v>
      </c>
      <c r="O67" s="19">
        <f>RANK(N67,N$67:N$69,1)</f>
        <v>1</v>
      </c>
      <c r="P67" s="64">
        <f>O67*1</f>
        <v>1</v>
      </c>
    </row>
    <row r="68" spans="1:16" ht="15" customHeight="1">
      <c r="A68" s="6"/>
      <c r="B68" s="107">
        <v>4044</v>
      </c>
      <c r="C68" s="104" t="s">
        <v>146</v>
      </c>
      <c r="D68" s="104" t="s">
        <v>147</v>
      </c>
      <c r="E68" s="104" t="s">
        <v>148</v>
      </c>
      <c r="F68" s="66">
        <v>0.6225</v>
      </c>
      <c r="G68" s="17">
        <f>IF(F68&gt;H$64,F68-H$64,F68+24-H$64)</f>
        <v>0.053055555555555634</v>
      </c>
      <c r="H68" s="18">
        <f>HOUR(G68)*60*60+MINUTE(G68)*60+SECOND(G68)</f>
        <v>4584</v>
      </c>
      <c r="I68" s="105">
        <v>0.868</v>
      </c>
      <c r="J68" s="18">
        <f>H68*I68</f>
        <v>3978.912</v>
      </c>
      <c r="K68" s="19">
        <f>RANK(J68,J$67:J$69,1)</f>
        <v>2</v>
      </c>
      <c r="L68" s="19">
        <f>RANK(K68,K$67:K$69,1)</f>
        <v>2</v>
      </c>
      <c r="M68" s="18">
        <f>H68*I68</f>
        <v>3978.912</v>
      </c>
      <c r="N68" s="19">
        <f>RANK(M68,M$67:M$69,1)</f>
        <v>2</v>
      </c>
      <c r="O68" s="19">
        <f>RANK(N68,N$67:N$69,1)</f>
        <v>2</v>
      </c>
      <c r="P68" s="64">
        <f>O68*1</f>
        <v>2</v>
      </c>
    </row>
    <row r="69" spans="1:16" ht="15" customHeight="1">
      <c r="A69" s="6"/>
      <c r="B69" s="107">
        <v>5051</v>
      </c>
      <c r="C69" s="104" t="s">
        <v>143</v>
      </c>
      <c r="D69" s="104" t="s">
        <v>144</v>
      </c>
      <c r="E69" s="104" t="s">
        <v>145</v>
      </c>
      <c r="F69" s="66" t="s">
        <v>156</v>
      </c>
      <c r="G69" s="17"/>
      <c r="H69" s="18"/>
      <c r="I69" s="105">
        <v>0.927</v>
      </c>
      <c r="J69" s="18" t="s">
        <v>156</v>
      </c>
      <c r="K69" s="19"/>
      <c r="L69" s="19">
        <v>4</v>
      </c>
      <c r="M69" s="18" t="s">
        <v>156</v>
      </c>
      <c r="N69" s="19"/>
      <c r="O69" s="19">
        <v>4</v>
      </c>
      <c r="P69" s="64">
        <f>O69*1</f>
        <v>4</v>
      </c>
    </row>
    <row r="70" spans="1:16" ht="15" customHeight="1">
      <c r="A70" s="6"/>
      <c r="B70" s="91"/>
      <c r="C70" s="91"/>
      <c r="D70" s="90"/>
      <c r="E70" s="91"/>
      <c r="F70" s="92"/>
      <c r="G70" s="22"/>
      <c r="H70" s="23"/>
      <c r="I70" s="68"/>
      <c r="J70" s="23"/>
      <c r="K70" s="24"/>
      <c r="L70" s="24"/>
      <c r="M70" s="23"/>
      <c r="N70" s="24"/>
      <c r="O70" s="24"/>
      <c r="P70" s="67"/>
    </row>
    <row r="71" spans="1:16" ht="12.75">
      <c r="A71" s="6"/>
      <c r="B71" s="78" t="s">
        <v>152</v>
      </c>
      <c r="C71" s="60"/>
      <c r="D71" s="60"/>
      <c r="F71" s="21"/>
      <c r="G71" s="22"/>
      <c r="H71" s="23"/>
      <c r="I71" s="68"/>
      <c r="J71" s="23"/>
      <c r="K71" s="24"/>
      <c r="L71" s="24"/>
      <c r="M71" s="54" t="s">
        <v>48</v>
      </c>
      <c r="N71" s="24"/>
      <c r="O71" s="24"/>
      <c r="P71" s="67"/>
    </row>
    <row r="72" spans="1:16" ht="12.75">
      <c r="A72" s="6"/>
      <c r="B72" s="60"/>
      <c r="C72" s="60"/>
      <c r="D72" s="60"/>
      <c r="E72" s="60"/>
      <c r="F72" s="21"/>
      <c r="G72" s="22"/>
      <c r="H72" s="23"/>
      <c r="I72" s="68"/>
      <c r="J72" s="23"/>
      <c r="K72" s="24"/>
      <c r="L72" s="24"/>
      <c r="M72" s="70" t="s">
        <v>165</v>
      </c>
      <c r="N72" s="24"/>
      <c r="O72" s="24"/>
      <c r="P72" s="67"/>
    </row>
  </sheetData>
  <mergeCells count="16">
    <mergeCell ref="C65:C66"/>
    <mergeCell ref="D65:D66"/>
    <mergeCell ref="E65:E66"/>
    <mergeCell ref="I65:I66"/>
    <mergeCell ref="C53:C54"/>
    <mergeCell ref="D53:D54"/>
    <mergeCell ref="E53:E54"/>
    <mergeCell ref="I53:I54"/>
    <mergeCell ref="C28:C29"/>
    <mergeCell ref="D28:D29"/>
    <mergeCell ref="E28:E29"/>
    <mergeCell ref="I28:I29"/>
    <mergeCell ref="C5:C6"/>
    <mergeCell ref="D5:D6"/>
    <mergeCell ref="E5:E6"/>
    <mergeCell ref="I5:I6"/>
  </mergeCells>
  <printOptions/>
  <pageMargins left="0.15748031496062992" right="0" top="0.3937007874015748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C28">
      <selection activeCell="E43" sqref="E43"/>
    </sheetView>
  </sheetViews>
  <sheetFormatPr defaultColWidth="9.140625" defaultRowHeight="12.75"/>
  <cols>
    <col min="1" max="1" width="3.140625" style="0" customWidth="1"/>
    <col min="2" max="2" width="8.57421875" style="0" customWidth="1"/>
    <col min="3" max="3" width="34.28125" style="0" customWidth="1"/>
    <col min="4" max="4" width="17.8515625" style="0" customWidth="1"/>
    <col min="5" max="5" width="36.7109375" style="0" customWidth="1"/>
    <col min="6" max="7" width="6.8515625" style="34" customWidth="1"/>
    <col min="8" max="8" width="7.57421875" style="89" customWidth="1"/>
    <col min="9" max="9" width="4.7109375" style="34" customWidth="1"/>
  </cols>
  <sheetData>
    <row r="1" spans="2:9" s="6" customFormat="1" ht="14.25">
      <c r="B1" s="29"/>
      <c r="C1" s="29"/>
      <c r="D1" s="28" t="s">
        <v>172</v>
      </c>
      <c r="E1" s="28"/>
      <c r="F1" s="29"/>
      <c r="G1" s="29"/>
      <c r="H1" s="80"/>
      <c r="I1" s="29"/>
    </row>
    <row r="2" spans="1:9" ht="12.75">
      <c r="A2" s="30"/>
      <c r="B2" s="31"/>
      <c r="D2" s="74" t="s">
        <v>171</v>
      </c>
      <c r="E2" s="75"/>
      <c r="F2" s="32"/>
      <c r="G2" s="32"/>
      <c r="H2" s="81"/>
      <c r="I2" s="33"/>
    </row>
    <row r="3" spans="1:9" s="38" customFormat="1" ht="18" customHeight="1">
      <c r="A3" s="3" t="s">
        <v>0</v>
      </c>
      <c r="B3" s="35"/>
      <c r="C3" s="35"/>
      <c r="D3" s="35"/>
      <c r="E3" s="35"/>
      <c r="F3" s="36"/>
      <c r="G3" s="36"/>
      <c r="H3" s="82"/>
      <c r="I3" s="37"/>
    </row>
    <row r="4" spans="1:9" s="40" customFormat="1" ht="11.25" customHeight="1">
      <c r="A4" s="99"/>
      <c r="B4" s="39" t="s">
        <v>63</v>
      </c>
      <c r="C4" s="117" t="s">
        <v>64</v>
      </c>
      <c r="D4" s="117" t="s">
        <v>65</v>
      </c>
      <c r="E4" s="117" t="s">
        <v>66</v>
      </c>
      <c r="F4" s="72" t="s">
        <v>67</v>
      </c>
      <c r="G4" s="72" t="s">
        <v>67</v>
      </c>
      <c r="H4" s="83" t="s">
        <v>68</v>
      </c>
      <c r="I4" s="115" t="s">
        <v>69</v>
      </c>
    </row>
    <row r="5" spans="1:9" s="40" customFormat="1" ht="11.25" customHeight="1">
      <c r="A5" s="99"/>
      <c r="B5" s="41" t="s">
        <v>70</v>
      </c>
      <c r="C5" s="118"/>
      <c r="D5" s="118"/>
      <c r="E5" s="118"/>
      <c r="F5" s="73" t="s">
        <v>150</v>
      </c>
      <c r="G5" s="73" t="s">
        <v>151</v>
      </c>
      <c r="H5" s="84" t="s">
        <v>71</v>
      </c>
      <c r="I5" s="116"/>
    </row>
    <row r="6" spans="1:9" ht="12.75" customHeight="1">
      <c r="A6" s="42"/>
      <c r="B6" s="102">
        <v>364</v>
      </c>
      <c r="C6" s="103" t="s">
        <v>95</v>
      </c>
      <c r="D6" s="104" t="s">
        <v>24</v>
      </c>
      <c r="E6" s="104" t="s">
        <v>25</v>
      </c>
      <c r="F6" s="19">
        <v>2</v>
      </c>
      <c r="G6" s="43">
        <v>1</v>
      </c>
      <c r="H6" s="85">
        <f aca="true" t="shared" si="0" ref="H6:H15">SUM(F6:G6)</f>
        <v>3</v>
      </c>
      <c r="I6" s="45">
        <f>RANK(H6,H$6:H$25,1)</f>
        <v>1</v>
      </c>
    </row>
    <row r="7" spans="1:9" ht="12.75" customHeight="1">
      <c r="A7" s="42"/>
      <c r="B7" s="102">
        <v>3131</v>
      </c>
      <c r="C7" s="103" t="s">
        <v>101</v>
      </c>
      <c r="D7" s="104" t="s">
        <v>32</v>
      </c>
      <c r="E7" s="104" t="s">
        <v>102</v>
      </c>
      <c r="F7" s="19">
        <v>1</v>
      </c>
      <c r="G7" s="43">
        <v>2</v>
      </c>
      <c r="H7" s="85">
        <f t="shared" si="0"/>
        <v>3</v>
      </c>
      <c r="I7" s="45">
        <v>2</v>
      </c>
    </row>
    <row r="8" spans="1:9" ht="12.75" customHeight="1">
      <c r="A8" s="42"/>
      <c r="B8" s="102">
        <v>441</v>
      </c>
      <c r="C8" s="103" t="s">
        <v>97</v>
      </c>
      <c r="D8" s="104" t="s">
        <v>28</v>
      </c>
      <c r="E8" s="104" t="s">
        <v>29</v>
      </c>
      <c r="F8" s="19">
        <v>6</v>
      </c>
      <c r="G8" s="43">
        <v>3</v>
      </c>
      <c r="H8" s="85">
        <f t="shared" si="0"/>
        <v>9</v>
      </c>
      <c r="I8" s="45">
        <f>RANK(H8,H$6:H$25,1)</f>
        <v>3</v>
      </c>
    </row>
    <row r="9" spans="1:9" ht="12.75" customHeight="1">
      <c r="A9" s="42"/>
      <c r="B9" s="102">
        <v>480</v>
      </c>
      <c r="C9" s="103" t="s">
        <v>89</v>
      </c>
      <c r="D9" s="104" t="s">
        <v>21</v>
      </c>
      <c r="E9" s="104" t="s">
        <v>90</v>
      </c>
      <c r="F9" s="19">
        <v>3</v>
      </c>
      <c r="G9" s="43">
        <v>6</v>
      </c>
      <c r="H9" s="85">
        <f t="shared" si="0"/>
        <v>9</v>
      </c>
      <c r="I9" s="45">
        <v>4</v>
      </c>
    </row>
    <row r="10" spans="1:9" ht="12.75" customHeight="1">
      <c r="A10" s="42"/>
      <c r="B10" s="102">
        <v>1245</v>
      </c>
      <c r="C10" s="103" t="s">
        <v>91</v>
      </c>
      <c r="D10" s="104" t="s">
        <v>92</v>
      </c>
      <c r="E10" s="104" t="s">
        <v>93</v>
      </c>
      <c r="F10" s="19">
        <v>4</v>
      </c>
      <c r="G10" s="43">
        <v>5</v>
      </c>
      <c r="H10" s="85">
        <f t="shared" si="0"/>
        <v>9</v>
      </c>
      <c r="I10" s="45">
        <v>5</v>
      </c>
    </row>
    <row r="11" spans="1:9" ht="12.75" customHeight="1">
      <c r="A11" s="42"/>
      <c r="B11" s="102" t="s">
        <v>77</v>
      </c>
      <c r="C11" s="103" t="s">
        <v>78</v>
      </c>
      <c r="D11" s="104" t="s">
        <v>79</v>
      </c>
      <c r="E11" s="104" t="s">
        <v>80</v>
      </c>
      <c r="F11" s="19">
        <v>7</v>
      </c>
      <c r="G11" s="43">
        <v>4</v>
      </c>
      <c r="H11" s="85">
        <f t="shared" si="0"/>
        <v>11</v>
      </c>
      <c r="I11" s="45">
        <f aca="true" t="shared" si="1" ref="I11:I17">RANK(H11,H$6:H$25,1)</f>
        <v>6</v>
      </c>
    </row>
    <row r="12" spans="1:9" ht="12.75" customHeight="1">
      <c r="A12" s="42"/>
      <c r="B12" s="102">
        <v>2906</v>
      </c>
      <c r="C12" s="103" t="s">
        <v>26</v>
      </c>
      <c r="D12" s="104" t="s">
        <v>27</v>
      </c>
      <c r="E12" s="104" t="s">
        <v>96</v>
      </c>
      <c r="F12" s="19">
        <v>5</v>
      </c>
      <c r="G12" s="43">
        <v>7</v>
      </c>
      <c r="H12" s="85">
        <f t="shared" si="0"/>
        <v>12</v>
      </c>
      <c r="I12" s="45">
        <f t="shared" si="1"/>
        <v>7</v>
      </c>
    </row>
    <row r="13" spans="1:9" ht="12.75" customHeight="1">
      <c r="A13" s="42"/>
      <c r="B13" s="102" t="s">
        <v>81</v>
      </c>
      <c r="C13" s="103" t="s">
        <v>82</v>
      </c>
      <c r="D13" s="104" t="s">
        <v>21</v>
      </c>
      <c r="E13" s="104" t="s">
        <v>83</v>
      </c>
      <c r="F13" s="19">
        <v>8</v>
      </c>
      <c r="G13" s="43">
        <v>8</v>
      </c>
      <c r="H13" s="85">
        <f t="shared" si="0"/>
        <v>16</v>
      </c>
      <c r="I13" s="45">
        <f t="shared" si="1"/>
        <v>8</v>
      </c>
    </row>
    <row r="14" spans="1:9" ht="12.75" customHeight="1">
      <c r="A14" s="42"/>
      <c r="B14" s="102">
        <v>7400</v>
      </c>
      <c r="C14" s="103" t="s">
        <v>84</v>
      </c>
      <c r="D14" s="104" t="s">
        <v>21</v>
      </c>
      <c r="E14" s="104" t="s">
        <v>85</v>
      </c>
      <c r="F14" s="19">
        <v>10</v>
      </c>
      <c r="G14" s="43">
        <v>9</v>
      </c>
      <c r="H14" s="85">
        <f t="shared" si="0"/>
        <v>19</v>
      </c>
      <c r="I14" s="45">
        <f t="shared" si="1"/>
        <v>9</v>
      </c>
    </row>
    <row r="15" spans="1:9" ht="12.75" customHeight="1">
      <c r="A15" s="42"/>
      <c r="B15" s="102">
        <v>1291</v>
      </c>
      <c r="C15" s="103" t="s">
        <v>86</v>
      </c>
      <c r="D15" s="104" t="s">
        <v>21</v>
      </c>
      <c r="E15" s="104" t="s">
        <v>42</v>
      </c>
      <c r="F15" s="19">
        <v>9</v>
      </c>
      <c r="G15" s="43">
        <v>12</v>
      </c>
      <c r="H15" s="85">
        <f t="shared" si="0"/>
        <v>21</v>
      </c>
      <c r="I15" s="45">
        <f t="shared" si="1"/>
        <v>10</v>
      </c>
    </row>
    <row r="16" spans="1:9" ht="12.75" customHeight="1">
      <c r="A16" s="42"/>
      <c r="B16" s="102">
        <v>2508</v>
      </c>
      <c r="C16" s="103" t="s">
        <v>98</v>
      </c>
      <c r="D16" s="104" t="s">
        <v>99</v>
      </c>
      <c r="E16" s="104" t="s">
        <v>100</v>
      </c>
      <c r="F16" s="19">
        <v>11</v>
      </c>
      <c r="G16" s="43">
        <v>12</v>
      </c>
      <c r="H16" s="85">
        <f aca="true" t="shared" si="2" ref="H16:H25">SUM(F16:G16)</f>
        <v>23</v>
      </c>
      <c r="I16" s="45">
        <f t="shared" si="1"/>
        <v>11</v>
      </c>
    </row>
    <row r="17" spans="1:9" ht="12.75" customHeight="1">
      <c r="A17" s="42"/>
      <c r="B17" s="102" t="s">
        <v>106</v>
      </c>
      <c r="C17" s="103" t="s">
        <v>107</v>
      </c>
      <c r="D17" s="104" t="s">
        <v>108</v>
      </c>
      <c r="E17" s="104" t="s">
        <v>109</v>
      </c>
      <c r="F17" s="19">
        <v>12</v>
      </c>
      <c r="G17" s="43">
        <v>21</v>
      </c>
      <c r="H17" s="85">
        <f t="shared" si="2"/>
        <v>33</v>
      </c>
      <c r="I17" s="45">
        <f t="shared" si="1"/>
        <v>12</v>
      </c>
    </row>
    <row r="18" spans="1:9" ht="12.75" customHeight="1">
      <c r="A18" s="42"/>
      <c r="B18" s="102">
        <v>2055</v>
      </c>
      <c r="C18" s="103" t="s">
        <v>18</v>
      </c>
      <c r="D18" s="104" t="s">
        <v>19</v>
      </c>
      <c r="E18" s="104" t="s">
        <v>20</v>
      </c>
      <c r="F18" s="19">
        <v>21</v>
      </c>
      <c r="G18" s="43">
        <v>21</v>
      </c>
      <c r="H18" s="85">
        <f t="shared" si="2"/>
        <v>42</v>
      </c>
      <c r="I18" s="45"/>
    </row>
    <row r="19" spans="1:9" ht="12.75" customHeight="1">
      <c r="A19" s="42"/>
      <c r="B19" s="102">
        <v>191</v>
      </c>
      <c r="C19" s="103" t="s">
        <v>37</v>
      </c>
      <c r="D19" s="104" t="s">
        <v>24</v>
      </c>
      <c r="E19" s="104" t="s">
        <v>38</v>
      </c>
      <c r="F19" s="19">
        <v>21</v>
      </c>
      <c r="G19" s="43">
        <v>21</v>
      </c>
      <c r="H19" s="85">
        <f t="shared" si="2"/>
        <v>42</v>
      </c>
      <c r="I19" s="45"/>
    </row>
    <row r="20" spans="1:9" ht="12.75" customHeight="1">
      <c r="A20" s="42"/>
      <c r="B20" s="102" t="s">
        <v>73</v>
      </c>
      <c r="C20" s="103" t="s">
        <v>74</v>
      </c>
      <c r="D20" s="104" t="s">
        <v>75</v>
      </c>
      <c r="E20" s="104" t="s">
        <v>76</v>
      </c>
      <c r="F20" s="19">
        <v>21</v>
      </c>
      <c r="G20" s="43">
        <v>21</v>
      </c>
      <c r="H20" s="85">
        <f t="shared" si="2"/>
        <v>42</v>
      </c>
      <c r="I20" s="45"/>
    </row>
    <row r="21" spans="1:9" ht="12.75" customHeight="1">
      <c r="A21" s="42"/>
      <c r="B21" s="102">
        <v>12122</v>
      </c>
      <c r="C21" s="103" t="s">
        <v>87</v>
      </c>
      <c r="D21" s="104" t="s">
        <v>21</v>
      </c>
      <c r="E21" s="104" t="s">
        <v>88</v>
      </c>
      <c r="F21" s="19">
        <v>21</v>
      </c>
      <c r="G21" s="43">
        <v>21</v>
      </c>
      <c r="H21" s="85">
        <f t="shared" si="2"/>
        <v>42</v>
      </c>
      <c r="I21" s="45"/>
    </row>
    <row r="22" spans="1:9" ht="12.75" customHeight="1">
      <c r="A22" s="42"/>
      <c r="B22" s="102">
        <v>1807</v>
      </c>
      <c r="C22" s="103" t="s">
        <v>22</v>
      </c>
      <c r="D22" s="104" t="s">
        <v>23</v>
      </c>
      <c r="E22" s="104" t="s">
        <v>94</v>
      </c>
      <c r="F22" s="19">
        <v>21</v>
      </c>
      <c r="G22" s="43">
        <v>21</v>
      </c>
      <c r="H22" s="85">
        <f t="shared" si="2"/>
        <v>42</v>
      </c>
      <c r="I22" s="45"/>
    </row>
    <row r="23" spans="1:9" ht="12.75" customHeight="1">
      <c r="A23" s="42"/>
      <c r="B23" s="102">
        <v>2013</v>
      </c>
      <c r="C23" s="103" t="s">
        <v>103</v>
      </c>
      <c r="D23" s="104" t="s">
        <v>104</v>
      </c>
      <c r="E23" s="104" t="s">
        <v>105</v>
      </c>
      <c r="F23" s="19">
        <v>21</v>
      </c>
      <c r="G23" s="43">
        <v>21</v>
      </c>
      <c r="H23" s="85">
        <f t="shared" si="2"/>
        <v>42</v>
      </c>
      <c r="I23" s="45"/>
    </row>
    <row r="24" spans="1:9" ht="12.75" customHeight="1">
      <c r="A24" s="42"/>
      <c r="B24" s="102">
        <v>346</v>
      </c>
      <c r="C24" s="103" t="s">
        <v>33</v>
      </c>
      <c r="D24" s="104" t="s">
        <v>34</v>
      </c>
      <c r="E24" s="104" t="s">
        <v>35</v>
      </c>
      <c r="F24" s="19">
        <v>21</v>
      </c>
      <c r="G24" s="43">
        <v>21</v>
      </c>
      <c r="H24" s="85">
        <f t="shared" si="2"/>
        <v>42</v>
      </c>
      <c r="I24" s="45"/>
    </row>
    <row r="25" spans="1:9" ht="12.75" customHeight="1">
      <c r="A25" s="42"/>
      <c r="B25" s="102">
        <v>796</v>
      </c>
      <c r="C25" s="103" t="s">
        <v>36</v>
      </c>
      <c r="D25" s="104" t="s">
        <v>110</v>
      </c>
      <c r="E25" s="104" t="s">
        <v>111</v>
      </c>
      <c r="F25" s="19">
        <v>21</v>
      </c>
      <c r="G25" s="43">
        <v>21</v>
      </c>
      <c r="H25" s="85">
        <f t="shared" si="2"/>
        <v>42</v>
      </c>
      <c r="I25" s="45"/>
    </row>
    <row r="26" spans="1:9" s="38" customFormat="1" ht="18" customHeight="1">
      <c r="A26" s="3" t="s">
        <v>39</v>
      </c>
      <c r="B26" s="35"/>
      <c r="C26" s="35"/>
      <c r="D26" s="35"/>
      <c r="E26" s="35"/>
      <c r="F26" s="36"/>
      <c r="G26" s="36"/>
      <c r="H26" s="82"/>
      <c r="I26" s="37"/>
    </row>
    <row r="27" spans="1:9" s="40" customFormat="1" ht="11.25" customHeight="1">
      <c r="A27" s="100"/>
      <c r="B27" s="39" t="s">
        <v>63</v>
      </c>
      <c r="C27" s="117" t="s">
        <v>64</v>
      </c>
      <c r="D27" s="117" t="s">
        <v>65</v>
      </c>
      <c r="E27" s="117" t="s">
        <v>66</v>
      </c>
      <c r="F27" s="72" t="s">
        <v>67</v>
      </c>
      <c r="G27" s="72" t="s">
        <v>67</v>
      </c>
      <c r="H27" s="83" t="s">
        <v>68</v>
      </c>
      <c r="I27" s="115" t="s">
        <v>69</v>
      </c>
    </row>
    <row r="28" spans="1:9" s="40" customFormat="1" ht="11.25" customHeight="1">
      <c r="A28" s="100"/>
      <c r="B28" s="41" t="s">
        <v>70</v>
      </c>
      <c r="C28" s="118"/>
      <c r="D28" s="118"/>
      <c r="E28" s="118"/>
      <c r="F28" s="73" t="s">
        <v>150</v>
      </c>
      <c r="G28" s="73" t="s">
        <v>151</v>
      </c>
      <c r="H28" s="84" t="s">
        <v>71</v>
      </c>
      <c r="I28" s="116"/>
    </row>
    <row r="29" spans="1:9" ht="12.75" customHeight="1">
      <c r="A29" s="50"/>
      <c r="B29" s="102">
        <v>2035</v>
      </c>
      <c r="C29" s="103" t="s">
        <v>45</v>
      </c>
      <c r="D29" s="104" t="s">
        <v>46</v>
      </c>
      <c r="E29" s="104" t="s">
        <v>47</v>
      </c>
      <c r="F29" s="44">
        <v>2</v>
      </c>
      <c r="G29" s="44">
        <v>3</v>
      </c>
      <c r="H29" s="85">
        <f aca="true" t="shared" si="3" ref="H29:H39">SUM(F29:G29)</f>
        <v>5</v>
      </c>
      <c r="I29" s="45">
        <f>RANK(H29,H$29:H$39,1)</f>
        <v>1</v>
      </c>
    </row>
    <row r="30" spans="1:9" ht="12.75" customHeight="1">
      <c r="A30" s="50"/>
      <c r="B30" s="102">
        <v>2028</v>
      </c>
      <c r="C30" s="103" t="s">
        <v>30</v>
      </c>
      <c r="D30" s="104" t="s">
        <v>31</v>
      </c>
      <c r="E30" s="104" t="s">
        <v>112</v>
      </c>
      <c r="F30" s="44">
        <v>5</v>
      </c>
      <c r="G30" s="44">
        <v>1</v>
      </c>
      <c r="H30" s="85">
        <f t="shared" si="3"/>
        <v>6</v>
      </c>
      <c r="I30" s="45">
        <f>RANK(H30,H$29:H$39,1)</f>
        <v>2</v>
      </c>
    </row>
    <row r="31" spans="1:9" ht="12.75" customHeight="1">
      <c r="A31" s="50"/>
      <c r="B31" s="102" t="s">
        <v>115</v>
      </c>
      <c r="C31" s="103" t="s">
        <v>116</v>
      </c>
      <c r="D31" s="104" t="s">
        <v>117</v>
      </c>
      <c r="E31" s="104" t="s">
        <v>118</v>
      </c>
      <c r="F31" s="44">
        <v>4</v>
      </c>
      <c r="G31" s="44">
        <v>2</v>
      </c>
      <c r="H31" s="85">
        <f t="shared" si="3"/>
        <v>6</v>
      </c>
      <c r="I31" s="45">
        <v>3</v>
      </c>
    </row>
    <row r="32" spans="1:9" ht="12.75" customHeight="1">
      <c r="A32" s="50"/>
      <c r="B32" s="102">
        <v>105</v>
      </c>
      <c r="C32" s="103" t="s">
        <v>120</v>
      </c>
      <c r="D32" s="104" t="s">
        <v>41</v>
      </c>
      <c r="E32" s="104" t="s">
        <v>121</v>
      </c>
      <c r="F32" s="44">
        <v>1</v>
      </c>
      <c r="G32" s="44">
        <v>7</v>
      </c>
      <c r="H32" s="85">
        <f t="shared" si="3"/>
        <v>8</v>
      </c>
      <c r="I32" s="45">
        <f>RANK(H32,H$29:H$39,1)</f>
        <v>4</v>
      </c>
    </row>
    <row r="33" spans="1:9" ht="12.75" customHeight="1">
      <c r="A33" s="50"/>
      <c r="B33" s="102">
        <v>965</v>
      </c>
      <c r="C33" s="103" t="s">
        <v>130</v>
      </c>
      <c r="D33" s="104" t="s">
        <v>131</v>
      </c>
      <c r="E33" s="104" t="s">
        <v>44</v>
      </c>
      <c r="F33" s="44">
        <v>3</v>
      </c>
      <c r="G33" s="44">
        <v>7</v>
      </c>
      <c r="H33" s="85">
        <f t="shared" si="3"/>
        <v>10</v>
      </c>
      <c r="I33" s="45">
        <f>RANK(H33,H$29:H$39,1)</f>
        <v>5</v>
      </c>
    </row>
    <row r="34" spans="1:9" ht="12.75" customHeight="1">
      <c r="A34" s="50"/>
      <c r="B34" s="102">
        <v>818</v>
      </c>
      <c r="C34" s="103" t="s">
        <v>128</v>
      </c>
      <c r="D34" s="104" t="s">
        <v>46</v>
      </c>
      <c r="E34" s="104" t="s">
        <v>129</v>
      </c>
      <c r="F34" s="44">
        <v>6</v>
      </c>
      <c r="G34" s="44">
        <v>4</v>
      </c>
      <c r="H34" s="85">
        <f t="shared" si="3"/>
        <v>10</v>
      </c>
      <c r="I34" s="45">
        <v>6</v>
      </c>
    </row>
    <row r="35" spans="1:9" ht="12.75" customHeight="1">
      <c r="A35" s="50"/>
      <c r="B35" s="102">
        <v>1010</v>
      </c>
      <c r="C35" s="103" t="s">
        <v>43</v>
      </c>
      <c r="D35" s="104" t="s">
        <v>41</v>
      </c>
      <c r="E35" s="104" t="s">
        <v>119</v>
      </c>
      <c r="F35" s="44">
        <v>8</v>
      </c>
      <c r="G35" s="44">
        <v>12</v>
      </c>
      <c r="H35" s="85">
        <f t="shared" si="3"/>
        <v>20</v>
      </c>
      <c r="I35" s="45"/>
    </row>
    <row r="36" spans="1:9" ht="12.75" customHeight="1">
      <c r="A36" s="50"/>
      <c r="B36" s="102">
        <v>2101</v>
      </c>
      <c r="C36" s="103" t="s">
        <v>113</v>
      </c>
      <c r="D36" s="104" t="s">
        <v>40</v>
      </c>
      <c r="E36" s="104" t="s">
        <v>114</v>
      </c>
      <c r="F36" s="44">
        <v>12</v>
      </c>
      <c r="G36" s="44">
        <v>12</v>
      </c>
      <c r="H36" s="85">
        <f t="shared" si="3"/>
        <v>24</v>
      </c>
      <c r="I36" s="45"/>
    </row>
    <row r="37" spans="1:9" ht="12.75" customHeight="1">
      <c r="A37" s="50"/>
      <c r="B37" s="102">
        <v>508</v>
      </c>
      <c r="C37" s="103" t="s">
        <v>122</v>
      </c>
      <c r="D37" s="104" t="s">
        <v>41</v>
      </c>
      <c r="E37" s="104" t="s">
        <v>123</v>
      </c>
      <c r="F37" s="44">
        <v>12</v>
      </c>
      <c r="G37" s="44">
        <v>12</v>
      </c>
      <c r="H37" s="85">
        <f t="shared" si="3"/>
        <v>24</v>
      </c>
      <c r="I37" s="45"/>
    </row>
    <row r="38" spans="1:9" ht="12.75" customHeight="1">
      <c r="A38" s="50"/>
      <c r="B38" s="102">
        <v>1789</v>
      </c>
      <c r="C38" s="103" t="s">
        <v>124</v>
      </c>
      <c r="D38" s="104"/>
      <c r="E38" s="104" t="s">
        <v>125</v>
      </c>
      <c r="F38" s="44">
        <v>12</v>
      </c>
      <c r="G38" s="44">
        <v>12</v>
      </c>
      <c r="H38" s="85">
        <f t="shared" si="3"/>
        <v>24</v>
      </c>
      <c r="I38" s="45"/>
    </row>
    <row r="39" spans="1:9" ht="12.75" customHeight="1">
      <c r="A39" s="50"/>
      <c r="B39" s="102">
        <v>3512</v>
      </c>
      <c r="C39" s="103" t="s">
        <v>126</v>
      </c>
      <c r="D39" s="104" t="s">
        <v>41</v>
      </c>
      <c r="E39" s="104" t="s">
        <v>127</v>
      </c>
      <c r="F39" s="44">
        <v>12</v>
      </c>
      <c r="G39" s="44">
        <v>12</v>
      </c>
      <c r="H39" s="85">
        <f t="shared" si="3"/>
        <v>24</v>
      </c>
      <c r="I39" s="45"/>
    </row>
    <row r="40" spans="1:9" ht="10.5" customHeight="1">
      <c r="A40" s="46"/>
      <c r="B40" s="29"/>
      <c r="C40" s="29"/>
      <c r="D40" s="51"/>
      <c r="E40" s="51"/>
      <c r="F40" s="52"/>
      <c r="G40" s="52"/>
      <c r="H40" s="86"/>
      <c r="I40" s="53"/>
    </row>
    <row r="41" spans="1:7" s="6" customFormat="1" ht="14.25" customHeight="1">
      <c r="A41" s="69"/>
      <c r="B41" s="78" t="s">
        <v>152</v>
      </c>
      <c r="C41" s="5"/>
      <c r="G41" s="54" t="s">
        <v>48</v>
      </c>
    </row>
    <row r="42" spans="1:7" s="6" customFormat="1" ht="12.75">
      <c r="A42" s="7"/>
      <c r="G42" s="70" t="s">
        <v>173</v>
      </c>
    </row>
    <row r="43" spans="1:9" ht="13.5" customHeight="1">
      <c r="A43" s="46"/>
      <c r="B43" s="47"/>
      <c r="C43" s="47"/>
      <c r="D43" s="47"/>
      <c r="E43" s="47"/>
      <c r="H43" s="87"/>
      <c r="I43" s="49"/>
    </row>
    <row r="44" spans="1:9" ht="13.5" customHeight="1">
      <c r="A44" s="46"/>
      <c r="B44" s="47"/>
      <c r="C44" s="47"/>
      <c r="D44" s="47"/>
      <c r="E44" s="47"/>
      <c r="H44" s="87"/>
      <c r="I44" s="49"/>
    </row>
    <row r="45" spans="1:9" ht="13.5" customHeight="1">
      <c r="A45" s="46"/>
      <c r="B45" s="47"/>
      <c r="C45" s="47"/>
      <c r="D45" s="47"/>
      <c r="E45" s="47"/>
      <c r="H45" s="87"/>
      <c r="I45" s="49"/>
    </row>
    <row r="46" spans="1:9" ht="13.5" customHeight="1">
      <c r="A46" s="46"/>
      <c r="B46" s="47"/>
      <c r="C46" s="47"/>
      <c r="D46" s="47"/>
      <c r="E46" s="47"/>
      <c r="H46" s="87"/>
      <c r="I46" s="49"/>
    </row>
    <row r="47" spans="2:9" s="6" customFormat="1" ht="14.25">
      <c r="B47" s="29"/>
      <c r="C47" s="29"/>
      <c r="D47" s="28" t="s">
        <v>172</v>
      </c>
      <c r="E47" s="28"/>
      <c r="F47" s="29"/>
      <c r="G47" s="29"/>
      <c r="H47" s="80"/>
      <c r="I47" s="29"/>
    </row>
    <row r="48" spans="1:9" ht="12.75">
      <c r="A48" s="30"/>
      <c r="B48" s="31"/>
      <c r="D48" s="74" t="s">
        <v>171</v>
      </c>
      <c r="E48" s="75"/>
      <c r="F48" s="32"/>
      <c r="G48" s="32"/>
      <c r="H48" s="81"/>
      <c r="I48" s="33"/>
    </row>
    <row r="49" spans="1:9" ht="7.5" customHeight="1">
      <c r="A49" s="46"/>
      <c r="B49" s="47"/>
      <c r="C49" s="47"/>
      <c r="D49" s="47"/>
      <c r="E49" s="47"/>
      <c r="F49" s="48"/>
      <c r="G49" s="48"/>
      <c r="H49" s="87"/>
      <c r="I49" s="49"/>
    </row>
    <row r="50" spans="1:9" s="38" customFormat="1" ht="18" customHeight="1">
      <c r="A50" s="79" t="s">
        <v>49</v>
      </c>
      <c r="B50" s="35"/>
      <c r="C50" s="35"/>
      <c r="D50" s="35"/>
      <c r="E50" s="35"/>
      <c r="F50" s="36"/>
      <c r="G50" s="36"/>
      <c r="H50" s="82"/>
      <c r="I50" s="37"/>
    </row>
    <row r="51" spans="1:9" s="40" customFormat="1" ht="11.25" customHeight="1">
      <c r="A51" s="100"/>
      <c r="B51" s="39" t="s">
        <v>63</v>
      </c>
      <c r="C51" s="117" t="s">
        <v>64</v>
      </c>
      <c r="D51" s="117" t="s">
        <v>65</v>
      </c>
      <c r="E51" s="117" t="s">
        <v>66</v>
      </c>
      <c r="F51" s="72" t="s">
        <v>67</v>
      </c>
      <c r="G51" s="72" t="s">
        <v>67</v>
      </c>
      <c r="H51" s="83" t="s">
        <v>68</v>
      </c>
      <c r="I51" s="115" t="s">
        <v>69</v>
      </c>
    </row>
    <row r="52" spans="1:9" s="40" customFormat="1" ht="11.25" customHeight="1">
      <c r="A52" s="100"/>
      <c r="B52" s="41" t="s">
        <v>70</v>
      </c>
      <c r="C52" s="118"/>
      <c r="D52" s="118"/>
      <c r="E52" s="118"/>
      <c r="F52" s="73" t="s">
        <v>150</v>
      </c>
      <c r="G52" s="73" t="s">
        <v>151</v>
      </c>
      <c r="H52" s="84" t="s">
        <v>71</v>
      </c>
      <c r="I52" s="116"/>
    </row>
    <row r="53" spans="1:9" ht="15" customHeight="1">
      <c r="A53" s="50"/>
      <c r="B53" s="106">
        <v>1987</v>
      </c>
      <c r="C53" s="103" t="s">
        <v>140</v>
      </c>
      <c r="D53" s="104" t="s">
        <v>55</v>
      </c>
      <c r="E53" s="104" t="s">
        <v>56</v>
      </c>
      <c r="F53" s="55">
        <v>1</v>
      </c>
      <c r="G53" s="55">
        <v>1</v>
      </c>
      <c r="H53" s="85">
        <f aca="true" t="shared" si="4" ref="H53:H60">SUM(F53:G53)</f>
        <v>2</v>
      </c>
      <c r="I53" s="45">
        <f aca="true" t="shared" si="5" ref="I53:I58">RANK(H53,H$53:H$60,1)</f>
        <v>1</v>
      </c>
    </row>
    <row r="54" spans="1:9" ht="15" customHeight="1">
      <c r="A54" s="50"/>
      <c r="B54" s="106">
        <v>9939</v>
      </c>
      <c r="C54" s="103" t="s">
        <v>141</v>
      </c>
      <c r="D54" s="104" t="s">
        <v>55</v>
      </c>
      <c r="E54" s="104" t="s">
        <v>142</v>
      </c>
      <c r="F54" s="55">
        <v>2</v>
      </c>
      <c r="G54" s="55">
        <v>3</v>
      </c>
      <c r="H54" s="85">
        <f t="shared" si="4"/>
        <v>5</v>
      </c>
      <c r="I54" s="45">
        <f t="shared" si="5"/>
        <v>2</v>
      </c>
    </row>
    <row r="55" spans="1:9" ht="15" customHeight="1">
      <c r="A55" s="50"/>
      <c r="B55" s="106">
        <v>9995</v>
      </c>
      <c r="C55" s="103" t="s">
        <v>52</v>
      </c>
      <c r="D55" s="104" t="s">
        <v>53</v>
      </c>
      <c r="E55" s="104" t="s">
        <v>54</v>
      </c>
      <c r="F55" s="55">
        <v>4</v>
      </c>
      <c r="G55" s="55">
        <v>2</v>
      </c>
      <c r="H55" s="85">
        <f t="shared" si="4"/>
        <v>6</v>
      </c>
      <c r="I55" s="45">
        <f t="shared" si="5"/>
        <v>3</v>
      </c>
    </row>
    <row r="56" spans="1:9" ht="15" customHeight="1">
      <c r="A56" s="50"/>
      <c r="B56" s="106">
        <v>1344</v>
      </c>
      <c r="C56" s="103" t="s">
        <v>138</v>
      </c>
      <c r="D56" s="104" t="s">
        <v>55</v>
      </c>
      <c r="E56" s="104" t="s">
        <v>139</v>
      </c>
      <c r="F56" s="55">
        <v>3</v>
      </c>
      <c r="G56" s="55">
        <v>4</v>
      </c>
      <c r="H56" s="85">
        <f t="shared" si="4"/>
        <v>7</v>
      </c>
      <c r="I56" s="45">
        <f t="shared" si="5"/>
        <v>4</v>
      </c>
    </row>
    <row r="57" spans="1:9" ht="15" customHeight="1">
      <c r="A57" s="50"/>
      <c r="B57" s="106" t="s">
        <v>50</v>
      </c>
      <c r="C57" s="103" t="s">
        <v>132</v>
      </c>
      <c r="D57" s="104" t="s">
        <v>46</v>
      </c>
      <c r="E57" s="104" t="s">
        <v>51</v>
      </c>
      <c r="F57" s="55">
        <v>5</v>
      </c>
      <c r="G57" s="55">
        <v>5</v>
      </c>
      <c r="H57" s="85">
        <f t="shared" si="4"/>
        <v>10</v>
      </c>
      <c r="I57" s="45">
        <f t="shared" si="5"/>
        <v>5</v>
      </c>
    </row>
    <row r="58" spans="1:9" ht="15" customHeight="1">
      <c r="A58" s="50"/>
      <c r="B58" s="106">
        <v>1444</v>
      </c>
      <c r="C58" s="103" t="s">
        <v>57</v>
      </c>
      <c r="D58" s="104" t="s">
        <v>58</v>
      </c>
      <c r="E58" s="104" t="s">
        <v>59</v>
      </c>
      <c r="F58" s="55">
        <v>6</v>
      </c>
      <c r="G58" s="55">
        <v>6</v>
      </c>
      <c r="H58" s="85">
        <f t="shared" si="4"/>
        <v>12</v>
      </c>
      <c r="I58" s="45">
        <f t="shared" si="5"/>
        <v>6</v>
      </c>
    </row>
    <row r="59" spans="1:9" ht="15" customHeight="1">
      <c r="A59" s="50"/>
      <c r="B59" s="106">
        <v>977</v>
      </c>
      <c r="C59" s="103" t="s">
        <v>133</v>
      </c>
      <c r="D59" s="104" t="s">
        <v>53</v>
      </c>
      <c r="E59" s="104" t="s">
        <v>134</v>
      </c>
      <c r="F59" s="55">
        <v>8</v>
      </c>
      <c r="G59" s="55">
        <v>8</v>
      </c>
      <c r="H59" s="85">
        <f t="shared" si="4"/>
        <v>16</v>
      </c>
      <c r="I59" s="45"/>
    </row>
    <row r="60" spans="1:9" ht="15" customHeight="1">
      <c r="A60" s="50"/>
      <c r="B60" s="102">
        <v>2727</v>
      </c>
      <c r="C60" s="103" t="s">
        <v>135</v>
      </c>
      <c r="D60" s="104" t="s">
        <v>136</v>
      </c>
      <c r="E60" s="104" t="s">
        <v>137</v>
      </c>
      <c r="F60" s="55">
        <v>9</v>
      </c>
      <c r="G60" s="55">
        <v>9</v>
      </c>
      <c r="H60" s="85">
        <f t="shared" si="4"/>
        <v>18</v>
      </c>
      <c r="I60" s="45"/>
    </row>
    <row r="61" spans="1:9" ht="15" customHeight="1">
      <c r="A61" s="46"/>
      <c r="B61" s="51"/>
      <c r="C61" s="51"/>
      <c r="D61" s="51"/>
      <c r="E61" s="51"/>
      <c r="F61" s="52"/>
      <c r="G61" s="52"/>
      <c r="H61" s="86"/>
      <c r="I61" s="53"/>
    </row>
    <row r="62" spans="1:9" s="38" customFormat="1" ht="18" customHeight="1">
      <c r="A62" s="3" t="s">
        <v>60</v>
      </c>
      <c r="B62" s="56"/>
      <c r="C62" s="56"/>
      <c r="D62" s="56"/>
      <c r="E62" s="56"/>
      <c r="F62" s="57"/>
      <c r="G62" s="57"/>
      <c r="H62" s="88"/>
      <c r="I62" s="58"/>
    </row>
    <row r="63" spans="1:9" s="40" customFormat="1" ht="11.25" customHeight="1">
      <c r="A63" s="100"/>
      <c r="B63" s="39" t="s">
        <v>63</v>
      </c>
      <c r="C63" s="117" t="s">
        <v>64</v>
      </c>
      <c r="D63" s="117" t="s">
        <v>65</v>
      </c>
      <c r="E63" s="117" t="s">
        <v>66</v>
      </c>
      <c r="F63" s="72" t="s">
        <v>67</v>
      </c>
      <c r="G63" s="72" t="s">
        <v>67</v>
      </c>
      <c r="H63" s="83" t="s">
        <v>68</v>
      </c>
      <c r="I63" s="115" t="s">
        <v>69</v>
      </c>
    </row>
    <row r="64" spans="1:9" s="40" customFormat="1" ht="11.25" customHeight="1">
      <c r="A64" s="100"/>
      <c r="B64" s="41" t="s">
        <v>70</v>
      </c>
      <c r="C64" s="118"/>
      <c r="D64" s="118"/>
      <c r="E64" s="118"/>
      <c r="F64" s="73" t="s">
        <v>150</v>
      </c>
      <c r="G64" s="73" t="s">
        <v>151</v>
      </c>
      <c r="H64" s="84" t="s">
        <v>71</v>
      </c>
      <c r="I64" s="116"/>
    </row>
    <row r="65" spans="1:9" ht="15" customHeight="1">
      <c r="A65" s="42"/>
      <c r="B65" s="107">
        <v>1982</v>
      </c>
      <c r="C65" s="104" t="s">
        <v>155</v>
      </c>
      <c r="D65" s="104" t="s">
        <v>61</v>
      </c>
      <c r="E65" s="104" t="s">
        <v>62</v>
      </c>
      <c r="F65" s="59">
        <v>1</v>
      </c>
      <c r="G65" s="59">
        <v>1</v>
      </c>
      <c r="H65" s="85">
        <f>SUM(F65:G65)</f>
        <v>2</v>
      </c>
      <c r="I65" s="45">
        <f>RANK(H65,H$65:H$67,1)</f>
        <v>1</v>
      </c>
    </row>
    <row r="66" spans="2:9" ht="15" customHeight="1">
      <c r="B66" s="107">
        <v>4044</v>
      </c>
      <c r="C66" s="104" t="s">
        <v>146</v>
      </c>
      <c r="D66" s="104" t="s">
        <v>147</v>
      </c>
      <c r="E66" s="104" t="s">
        <v>148</v>
      </c>
      <c r="F66" s="59">
        <v>2</v>
      </c>
      <c r="G66" s="59">
        <v>2</v>
      </c>
      <c r="H66" s="85">
        <f>SUM(F66:G66)</f>
        <v>4</v>
      </c>
      <c r="I66" s="45">
        <f>RANK(H66,H$65:H$67,1)</f>
        <v>2</v>
      </c>
    </row>
    <row r="67" spans="2:9" ht="15" customHeight="1">
      <c r="B67" s="107">
        <v>5051</v>
      </c>
      <c r="C67" s="104" t="s">
        <v>143</v>
      </c>
      <c r="D67" s="104" t="s">
        <v>144</v>
      </c>
      <c r="E67" s="104" t="s">
        <v>145</v>
      </c>
      <c r="F67" s="59">
        <v>4</v>
      </c>
      <c r="G67" s="59">
        <v>4</v>
      </c>
      <c r="H67" s="85">
        <f>SUM(F67:G67)</f>
        <v>8</v>
      </c>
      <c r="I67" s="45"/>
    </row>
    <row r="69" spans="1:7" s="6" customFormat="1" ht="14.25" customHeight="1">
      <c r="A69" s="69"/>
      <c r="B69"/>
      <c r="C69" s="5"/>
      <c r="G69" s="54" t="s">
        <v>48</v>
      </c>
    </row>
    <row r="70" spans="1:7" s="6" customFormat="1" ht="12.75">
      <c r="A70" s="7"/>
      <c r="B70" s="78" t="s">
        <v>152</v>
      </c>
      <c r="G70" s="70" t="s">
        <v>167</v>
      </c>
    </row>
    <row r="71" spans="2:9" ht="12.75">
      <c r="B71" s="6"/>
      <c r="H71"/>
      <c r="I71"/>
    </row>
  </sheetData>
  <mergeCells count="16">
    <mergeCell ref="C63:C64"/>
    <mergeCell ref="D63:D64"/>
    <mergeCell ref="E63:E64"/>
    <mergeCell ref="I63:I64"/>
    <mergeCell ref="C51:C52"/>
    <mergeCell ref="D51:D52"/>
    <mergeCell ref="E51:E52"/>
    <mergeCell ref="I51:I52"/>
    <mergeCell ref="C27:C28"/>
    <mergeCell ref="D27:D28"/>
    <mergeCell ref="E27:E28"/>
    <mergeCell ref="I27:I28"/>
    <mergeCell ref="C4:C5"/>
    <mergeCell ref="D4:D5"/>
    <mergeCell ref="E4:E5"/>
    <mergeCell ref="I4:I5"/>
  </mergeCells>
  <printOptions/>
  <pageMargins left="0.5511811023622047" right="0" top="0.3937007874015748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SABRİ KARA</cp:lastModifiedBy>
  <cp:lastPrinted>2013-07-17T16:00:20Z</cp:lastPrinted>
  <dcterms:created xsi:type="dcterms:W3CDTF">2000-09-21T17:28:16Z</dcterms:created>
  <dcterms:modified xsi:type="dcterms:W3CDTF">2013-07-17T16:01:24Z</dcterms:modified>
  <cp:category/>
  <cp:version/>
  <cp:contentType/>
  <cp:contentStatus/>
</cp:coreProperties>
</file>