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7870" windowHeight="13020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<sst xmlns="http://schemas.openxmlformats.org/spreadsheetml/2006/main" count="284" uniqueCount="147">
  <si>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</si>
  <si>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</si>
  <si>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</si>
  <si>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</si>
  <si>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</si>
  <si>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</si>
  <si>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</si>
  <si>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</si>
  <si>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</si>
  <si>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</si>
  <si>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</si>
  <si>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</si>
  <si>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</si>
  <si>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</si>
  <si>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</si>
  <si>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</si>
  <si>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</si>
  <si>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YARIŞ SEKRETERLİĞİ</t>
  </si>
  <si>
    <t>TCF</t>
  </si>
  <si>
    <t>YARIŞ</t>
  </si>
  <si>
    <t>IRC II (YEŞİL) - TCC 1,069 - 1,020 arası</t>
  </si>
  <si>
    <t>IRC III (LACİVERT) - TCC 1,019 - 0,980 arası</t>
  </si>
  <si>
    <t>IRC IV (TURUNCU) -[TCC 0,979 ve altı</t>
  </si>
  <si>
    <t>YARIŞ KOMİTESİ BAŞKANI</t>
  </si>
  <si>
    <t xml:space="preserve">DESTEK (BEYAZ) </t>
  </si>
  <si>
    <t xml:space="preserve">    * Destek sınıfında spinnaker (simetrik veya asimetrik ) kullanan tekneler</t>
  </si>
  <si>
    <t>TAYK / VIAPORT FAHİR ÇELİKBAŞ KUPASI I YAT YARIŞI</t>
  </si>
  <si>
    <t>02 NİSAN 2016</t>
  </si>
  <si>
    <t>IRC 0 (BORDO) - TCC 1,140 ve üzeri</t>
  </si>
  <si>
    <t>IRC I (SARI) - TCC 1,139 - 1,070 arası</t>
  </si>
  <si>
    <t xml:space="preserve">02 NİSAN 2016 Saat: </t>
  </si>
  <si>
    <t>BORUSAN RACING-ÇILGIN SİGMA</t>
  </si>
  <si>
    <t>FARR 40</t>
  </si>
  <si>
    <t>BÜLENT DEMİRCİOĞLU - K. ORHAN TÜKER</t>
  </si>
  <si>
    <t>DUE</t>
  </si>
  <si>
    <t>BOLT 37</t>
  </si>
  <si>
    <t>KEMAL FEYYAZ YÜZATLI</t>
  </si>
  <si>
    <t>7 BELA HUAFON</t>
  </si>
  <si>
    <t>7 BELA ORTAKLAR - A. GÜRSEL ÖZTÜRK</t>
  </si>
  <si>
    <t xml:space="preserve">FORD OTOSAN-FENERBAHÇE 2 </t>
  </si>
  <si>
    <t>FENERBAHÇE S.K. - OĞUZ AYAN</t>
  </si>
  <si>
    <t>TURKCELL-FENERBAHÇE 1</t>
  </si>
  <si>
    <t>PROTOTYPE</t>
  </si>
  <si>
    <t>FENERBAHÇE S.K. - EREN ÖZDAL</t>
  </si>
  <si>
    <t>ACADIA 5</t>
  </si>
  <si>
    <t>FARR 280</t>
  </si>
  <si>
    <t>VEDAT TEZMAN - ASLAN KAAN İŞ</t>
  </si>
  <si>
    <t>PUPA FIFTY FIFTY</t>
  </si>
  <si>
    <t>FIRST 40.7</t>
  </si>
  <si>
    <t>CENK TEKKAYA - EDİZ TÜRKOĞLU</t>
  </si>
  <si>
    <t>DHO - AKOVA</t>
  </si>
  <si>
    <t>DENİZ HARP OKULU - AHMET KÖROĞLU</t>
  </si>
  <si>
    <t>DHO - ARMA</t>
  </si>
  <si>
    <t>DENİZ HARP OKULU - AYKUT KERSE</t>
  </si>
  <si>
    <t>DHO - AVARA</t>
  </si>
  <si>
    <t xml:space="preserve">DENİZ HARP OKULU - ÖMÜR PAÇACI </t>
  </si>
  <si>
    <t>DOĞUŞTAN YELKENCİLER-MATRIX</t>
  </si>
  <si>
    <t>MAT 1010</t>
  </si>
  <si>
    <t>ALİ KERİM AKKOYUNLU - ORHAN GORBON</t>
  </si>
  <si>
    <t>VAGABOND-KEEP SAILING TEAM</t>
  </si>
  <si>
    <t>NEJAT MEŞE - KAAN DARNEL</t>
  </si>
  <si>
    <t>ADIOS</t>
  </si>
  <si>
    <t>FARR 25</t>
  </si>
  <si>
    <t>HULKİ ÖZCAN - SUHA ÖZCAN</t>
  </si>
  <si>
    <t>ARÇELİK ALİZE</t>
  </si>
  <si>
    <t>SİNAN SÜMER</t>
  </si>
  <si>
    <t>LOGO</t>
  </si>
  <si>
    <t>TUĞRUL TEKBULUT - K. ERHAN KARACA</t>
  </si>
  <si>
    <t>SONY ACTION CAM-HEDEF YELKEN</t>
  </si>
  <si>
    <t>FIRST 35</t>
  </si>
  <si>
    <t>YİĞİT EROĞLU</t>
  </si>
  <si>
    <t>ACADIA 6</t>
  </si>
  <si>
    <t>OCEANIS 38</t>
  </si>
  <si>
    <t>VEDAT TEZMAN</t>
  </si>
  <si>
    <t>PEGASUS-HEDEF YELKEN</t>
  </si>
  <si>
    <t>ILC 30</t>
  </si>
  <si>
    <t>HEDEF YELKEN - M. CAN EKİN</t>
  </si>
  <si>
    <t>GBR 186N</t>
  </si>
  <si>
    <t>COLUMBIA KEYFİM 3,5</t>
  </si>
  <si>
    <t>SİNAN SÜMER - SELİM YAZICI</t>
  </si>
  <si>
    <t>GOLIATH</t>
  </si>
  <si>
    <t>FIRST 34.7</t>
  </si>
  <si>
    <t>VEDAT DOĞAN</t>
  </si>
  <si>
    <t>UN RO-RO ELECTRON</t>
  </si>
  <si>
    <t xml:space="preserve">CENK TEKKAYA </t>
  </si>
  <si>
    <t>TÜPRAŞ ALİZE</t>
  </si>
  <si>
    <t>SİNAN SÜMER - ANIL BERK BAKİ</t>
  </si>
  <si>
    <t>GÜNEŞ SİGORTA PETEK</t>
  </si>
  <si>
    <t>DENİZ YILMAZ</t>
  </si>
  <si>
    <t>SAHİBİNDEN.COM - FLAMENCO</t>
  </si>
  <si>
    <t>ELAN 340</t>
  </si>
  <si>
    <t>SERDAR ÖNER - GÖKHAN ŞAHAN</t>
  </si>
  <si>
    <t>UNIQ2GO - HANGOVER</t>
  </si>
  <si>
    <t>MEHMET GENCO SİNDEL</t>
  </si>
  <si>
    <t>PFIZER - HEDEF YELKEN</t>
  </si>
  <si>
    <t>CORBY 29</t>
  </si>
  <si>
    <t>HEDEF YELKEN - EFE REGAY</t>
  </si>
  <si>
    <t>HAPPHOUR CENOA DÖNENCE</t>
  </si>
  <si>
    <t>MAT 10 MK2</t>
  </si>
  <si>
    <t>ÖZGÜR İNAM - ERMAN AYVAZ</t>
  </si>
  <si>
    <t>SEK ALİZE</t>
  </si>
  <si>
    <t>SİNAN SÜMER - MERT GÜRPINAR</t>
  </si>
  <si>
    <t>VENUS</t>
  </si>
  <si>
    <t>ERTAN ÖZÇEVİK</t>
  </si>
  <si>
    <t>SELAN</t>
  </si>
  <si>
    <t>ELAN 310</t>
  </si>
  <si>
    <t>BARIŞ ERSEMİZ</t>
  </si>
  <si>
    <t>BEKO ALİZE</t>
  </si>
  <si>
    <t>G 28</t>
  </si>
  <si>
    <t>SİNAN SÜMER - HÜSEYİN AKÇA</t>
  </si>
  <si>
    <t>DHO - DENİZ KIZI 17</t>
  </si>
  <si>
    <t>J 80</t>
  </si>
  <si>
    <t>DENİZ HARP OKULU - KANİ VARDAR</t>
  </si>
  <si>
    <t>DHO - ZIPKIN</t>
  </si>
  <si>
    <t>FIRST 33.7</t>
  </si>
  <si>
    <t>DENİZ HARP OKULU - YÜCE MERT KÖSEOĞLU</t>
  </si>
  <si>
    <t>JUMBO</t>
  </si>
  <si>
    <t>ŞÜKRÜ UZUNER</t>
  </si>
  <si>
    <t>IBS - 40PLUS</t>
  </si>
  <si>
    <t>POGO 8.50</t>
  </si>
  <si>
    <t>40PLUS SAILING - ÖZCAN ÖZVERİM</t>
  </si>
  <si>
    <t>HEDEF YELKEN 8</t>
  </si>
  <si>
    <t>FIRST CLASS 8</t>
  </si>
  <si>
    <t>HEDEF YELKEN - EDİZ ÖNEN</t>
  </si>
  <si>
    <t>ADA-PUPA ADRENALIN</t>
  </si>
  <si>
    <t>OCEANIS 361</t>
  </si>
  <si>
    <t>H. MURAT GÖKÇEN</t>
  </si>
  <si>
    <t>ZİG ZAG</t>
  </si>
  <si>
    <t>SİNAN SÜMER - BERK GÜRPINAR</t>
  </si>
  <si>
    <t>PERSEUS</t>
  </si>
  <si>
    <t>SURPRISE</t>
  </si>
  <si>
    <t>MUSTAFA ALP DİLEK</t>
  </si>
  <si>
    <t>-</t>
  </si>
  <si>
    <t>MIRMIR / KECHI</t>
  </si>
  <si>
    <t>AZUREE</t>
  </si>
  <si>
    <t>SÜLEYMAN ER</t>
  </si>
  <si>
    <t>* CARPEDIEM</t>
  </si>
  <si>
    <t>SUN ODYSEY</t>
  </si>
  <si>
    <t>ÖMER FARUK SAĞESEN</t>
  </si>
  <si>
    <t>* JÜPİ</t>
  </si>
  <si>
    <t>SUNFAST 3200</t>
  </si>
  <si>
    <t>BATUR İSMAİL KÜRÜZ</t>
  </si>
  <si>
    <t>ONE SAILS - AG SAILING TEAM</t>
  </si>
  <si>
    <t>FIRST 40</t>
  </si>
  <si>
    <t>BARBAROS SARP - YUSUF ERCE DEMİRTAŞ</t>
  </si>
  <si>
    <t>OCS</t>
  </si>
  <si>
    <t>RET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</si>
</sst>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"/>
    <numFmt numFmtId="181" formatCode="0.0000"/>
    <numFmt numFmtId="182" formatCode="0.000"/>
    <numFmt numFmtId="183" formatCode="hh:mm:ss;@"/>
    <numFmt numFmtId="184" formatCode="0.000_ ;[Red]\-0.000\ "/>
    <numFmt numFmtId="185" formatCode="#,##0.000"/>
    <numFmt numFmtId="186" formatCode="dd/mm/yyyy;@"/>
    <numFmt numFmtId="187" formatCode="[$-41F]d\ mmmm\ yyyy;@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-F800]dddd\,\ mmmm\ dd\,\ yyyy"/>
  </numFmts>
  <fonts count="29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sz val="9"/>
      <name val="Arial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0" fillId="4" borderId="0" applyNumberFormat="0" applyBorder="0" applyAlignment="0" applyProtection="0"/>
    <xf numFmtId="0" fontId="17" fillId="8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2" borderId="1" applyNumberFormat="0" applyAlignment="0" applyProtection="0"/>
    <xf numFmtId="0" fontId="19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8" borderId="1" applyNumberFormat="0" applyAlignment="0" applyProtection="0"/>
    <xf numFmtId="0" fontId="11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0" fillId="23" borderId="7" applyNumberFormat="0" applyFont="0" applyAlignment="0" applyProtection="0"/>
    <xf numFmtId="0" fontId="15" fillId="8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3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3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5" fillId="0" borderId="0" xfId="57" applyFont="1" applyAlignment="1">
      <alignment horizontal="center"/>
      <protection/>
    </xf>
    <xf numFmtId="0" fontId="6" fillId="0" borderId="11" xfId="57" applyFont="1" applyFill="1" applyBorder="1" applyAlignment="1">
      <alignment horizontal="center"/>
      <protection/>
    </xf>
    <xf numFmtId="182" fontId="6" fillId="0" borderId="11" xfId="57" applyNumberFormat="1" applyFont="1" applyFill="1" applyBorder="1" applyAlignment="1">
      <alignment horizontal="center"/>
      <protection/>
    </xf>
    <xf numFmtId="20" fontId="3" fillId="25" borderId="0" xfId="0" applyNumberFormat="1" applyFont="1" applyFill="1" applyBorder="1" applyAlignment="1">
      <alignment horizontal="left" vertical="center"/>
    </xf>
    <xf numFmtId="0" fontId="2" fillId="0" borderId="12" xfId="57" applyFont="1" applyFill="1" applyBorder="1" applyAlignment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" fillId="0" borderId="11" xfId="57" applyFont="1" applyFill="1" applyBorder="1" applyAlignment="1">
      <alignment horizontal="center"/>
      <protection/>
    </xf>
    <xf numFmtId="185" fontId="6" fillId="0" borderId="11" xfId="57" applyNumberFormat="1" applyFont="1" applyFill="1" applyBorder="1" applyAlignment="1">
      <alignment horizontal="center"/>
      <protection/>
    </xf>
    <xf numFmtId="0" fontId="2" fillId="0" borderId="16" xfId="57" applyFont="1" applyFill="1" applyBorder="1" applyAlignment="1">
      <alignment horizontal="center"/>
      <protection/>
    </xf>
    <xf numFmtId="0" fontId="2" fillId="0" borderId="17" xfId="57" applyFont="1" applyFill="1" applyBorder="1" applyAlignment="1">
      <alignment horizontal="center"/>
      <protection/>
    </xf>
    <xf numFmtId="0" fontId="2" fillId="0" borderId="12" xfId="57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6" fillId="0" borderId="11" xfId="57" applyFont="1" applyFill="1" applyBorder="1" applyAlignment="1">
      <alignment horizontal="center"/>
      <protection/>
    </xf>
    <xf numFmtId="0" fontId="2" fillId="0" borderId="14" xfId="57" applyFont="1" applyFill="1" applyBorder="1" applyAlignment="1">
      <alignment horizontal="center"/>
      <protection/>
    </xf>
    <xf numFmtId="0" fontId="2" fillId="0" borderId="15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center"/>
      <protection/>
    </xf>
    <xf numFmtId="0" fontId="2" fillId="0" borderId="16" xfId="57" applyFont="1" applyFill="1" applyBorder="1" applyAlignment="1">
      <alignment horizontal="center"/>
      <protection/>
    </xf>
    <xf numFmtId="0" fontId="2" fillId="0" borderId="17" xfId="57" applyFont="1" applyFill="1" applyBorder="1" applyAlignment="1">
      <alignment horizontal="center"/>
      <protection/>
    </xf>
    <xf numFmtId="0" fontId="26" fillId="0" borderId="17" xfId="0" applyFont="1" applyFill="1" applyBorder="1" applyAlignment="1">
      <alignment horizontal="center"/>
    </xf>
    <xf numFmtId="0" fontId="6" fillId="0" borderId="12" xfId="57" applyFont="1" applyFill="1" applyBorder="1" applyAlignment="1">
      <alignment horizontal="center"/>
      <protection/>
    </xf>
    <xf numFmtId="0" fontId="2" fillId="0" borderId="13" xfId="57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82" fontId="6" fillId="0" borderId="12" xfId="57" applyNumberFormat="1" applyFont="1" applyBorder="1" applyAlignment="1">
      <alignment horizontal="center"/>
      <protection/>
    </xf>
    <xf numFmtId="182" fontId="6" fillId="0" borderId="11" xfId="57" applyNumberFormat="1" applyFont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182" fontId="6" fillId="0" borderId="15" xfId="57" applyNumberFormat="1" applyFont="1" applyBorder="1" applyAlignment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182" fontId="6" fillId="0" borderId="12" xfId="0" applyNumberFormat="1" applyFont="1" applyFill="1" applyBorder="1" applyAlignment="1">
      <alignment horizontal="center"/>
    </xf>
    <xf numFmtId="0" fontId="2" fillId="0" borderId="0" xfId="57" applyFont="1" applyFill="1" applyBorder="1" applyAlignment="1">
      <alignment horizontal="center"/>
      <protection/>
    </xf>
    <xf numFmtId="182" fontId="6" fillId="0" borderId="0" xfId="57" applyNumberFormat="1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%20 - Vurgu6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iriş 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750" y="345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85750" y="345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85750" y="345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0" y="3457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85750" y="3838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285750" y="12287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28575</xdr:colOff>
      <xdr:row>62</xdr:row>
      <xdr:rowOff>0</xdr:rowOff>
    </xdr:to>
    <xdr:sp>
      <xdr:nvSpPr>
        <xdr:cNvPr id="16" name="Text Box 45"/>
        <xdr:cNvSpPr txBox="1">
          <a:spLocks noChangeArrowheads="1"/>
        </xdr:cNvSpPr>
      </xdr:nvSpPr>
      <xdr:spPr>
        <a:xfrm>
          <a:off x="28575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7" name="Text Box 45"/>
        <xdr:cNvSpPr txBox="1">
          <a:spLocks noChangeArrowheads="1"/>
        </xdr:cNvSpPr>
      </xdr:nvSpPr>
      <xdr:spPr>
        <a:xfrm>
          <a:off x="285750" y="1333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285750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85750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85750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26" name="Text Box 25"/>
        <xdr:cNvSpPr txBox="1">
          <a:spLocks noChangeArrowheads="1"/>
        </xdr:cNvSpPr>
      </xdr:nvSpPr>
      <xdr:spPr>
        <a:xfrm>
          <a:off x="285750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1" name="Text Box 25"/>
        <xdr:cNvSpPr txBox="1">
          <a:spLocks noChangeArrowheads="1"/>
        </xdr:cNvSpPr>
      </xdr:nvSpPr>
      <xdr:spPr>
        <a:xfrm>
          <a:off x="285750" y="4600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28575</xdr:colOff>
      <xdr:row>58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85750" y="10763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33" name="Text Box 45"/>
        <xdr:cNvSpPr txBox="1">
          <a:spLocks noChangeArrowheads="1"/>
        </xdr:cNvSpPr>
      </xdr:nvSpPr>
      <xdr:spPr>
        <a:xfrm>
          <a:off x="285750" y="11906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4" name="Text Box 45"/>
        <xdr:cNvSpPr txBox="1">
          <a:spLocks noChangeArrowheads="1"/>
        </xdr:cNvSpPr>
      </xdr:nvSpPr>
      <xdr:spPr>
        <a:xfrm>
          <a:off x="285750" y="1333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90" zoomScaleNormal="90" zoomScalePageLayoutView="0" workbookViewId="0" topLeftCell="A55">
      <selection activeCell="O77" sqref="O77"/>
    </sheetView>
  </sheetViews>
  <sheetFormatPr defaultColWidth="9.140625" defaultRowHeight="12.75"/>
  <cols>
    <col min="1" max="1" width="4.28125" style="0" customWidth="1"/>
    <col min="2" max="2" width="9.140625" style="0" customWidth="1"/>
    <col min="3" max="3" width="31.7109375" style="0" customWidth="1"/>
    <col min="4" max="4" width="16.421875" style="0" customWidth="1"/>
    <col min="5" max="5" width="36.140625" style="0" customWidth="1"/>
    <col min="6" max="6" width="7.57421875" style="47" customWidth="1"/>
    <col min="7" max="7" width="8.00390625" style="0" customWidth="1"/>
    <col min="8" max="8" width="7.00390625" style="0" customWidth="1"/>
    <col min="9" max="9" width="5.7109375" style="0" customWidth="1"/>
    <col min="10" max="10" width="7.7109375" style="0" customWidth="1"/>
    <col min="11" max="11" width="4.8515625" style="0" bestFit="1" customWidth="1"/>
    <col min="12" max="12" width="5.00390625" style="0" bestFit="1" customWidth="1"/>
    <col min="13" max="13" width="7.7109375" style="0" customWidth="1"/>
    <col min="14" max="15" width="4.28125" style="0" customWidth="1"/>
    <col min="16" max="16" width="5.421875" style="34" customWidth="1"/>
  </cols>
  <sheetData>
    <row r="1" spans="1:16" ht="13.5" customHeight="1">
      <c r="A1" s="6"/>
      <c r="F1" s="58" t="s">
        <v>26</v>
      </c>
      <c r="G1" s="6"/>
      <c r="I1" s="7"/>
      <c r="J1" s="7"/>
      <c r="K1" s="7"/>
      <c r="L1" s="7"/>
      <c r="M1" s="7"/>
      <c r="N1" s="7"/>
      <c r="O1" s="7"/>
      <c r="P1" s="25"/>
    </row>
    <row r="2" spans="1:16" ht="12.75">
      <c r="A2" s="6"/>
      <c r="F2" s="46" t="s">
        <v>27</v>
      </c>
      <c r="G2" s="6"/>
      <c r="I2" s="7"/>
      <c r="J2" s="7"/>
      <c r="K2" s="7"/>
      <c r="L2" s="7"/>
      <c r="M2" s="7"/>
      <c r="N2" s="7"/>
      <c r="O2" s="7"/>
      <c r="P2" s="25"/>
    </row>
    <row r="3" spans="1:16" ht="18" customHeight="1">
      <c r="A3" s="2" t="s">
        <v>28</v>
      </c>
      <c r="E3" s="4"/>
      <c r="F3" s="4"/>
      <c r="G3" s="8" t="s">
        <v>0</v>
      </c>
      <c r="H3" s="61">
        <v>0.4375</v>
      </c>
      <c r="I3" s="9"/>
      <c r="J3" s="10"/>
      <c r="K3" s="11"/>
      <c r="L3" s="4"/>
      <c r="M3" s="11"/>
      <c r="N3" s="11"/>
      <c r="O3" s="4"/>
      <c r="P3" s="30"/>
    </row>
    <row r="4" spans="1:16" ht="12" customHeight="1">
      <c r="A4" s="6"/>
      <c r="B4" s="26" t="s">
        <v>1</v>
      </c>
      <c r="C4" s="92" t="s">
        <v>2</v>
      </c>
      <c r="D4" s="94" t="s">
        <v>3</v>
      </c>
      <c r="E4" s="94" t="s">
        <v>4</v>
      </c>
      <c r="F4" s="12" t="s">
        <v>5</v>
      </c>
      <c r="G4" s="53" t="s">
        <v>6</v>
      </c>
      <c r="H4" s="54"/>
      <c r="I4" s="96" t="s">
        <v>7</v>
      </c>
      <c r="J4" s="50" t="s">
        <v>8</v>
      </c>
      <c r="K4" s="51"/>
      <c r="L4" s="52"/>
      <c r="M4" s="50" t="s">
        <v>9</v>
      </c>
      <c r="N4" s="51"/>
      <c r="O4" s="52"/>
      <c r="P4" s="31" t="s">
        <v>19</v>
      </c>
    </row>
    <row r="5" spans="1:16" ht="12" customHeight="1">
      <c r="A5" s="6"/>
      <c r="B5" s="27" t="s">
        <v>10</v>
      </c>
      <c r="C5" s="93"/>
      <c r="D5" s="95"/>
      <c r="E5" s="95"/>
      <c r="F5" s="45" t="s">
        <v>11</v>
      </c>
      <c r="G5" s="13" t="s">
        <v>11</v>
      </c>
      <c r="H5" s="14" t="s">
        <v>12</v>
      </c>
      <c r="I5" s="97"/>
      <c r="J5" s="15" t="s">
        <v>13</v>
      </c>
      <c r="K5" s="15" t="s">
        <v>14</v>
      </c>
      <c r="L5" s="16" t="s">
        <v>15</v>
      </c>
      <c r="M5" s="15" t="s">
        <v>13</v>
      </c>
      <c r="N5" s="15" t="s">
        <v>14</v>
      </c>
      <c r="O5" s="16" t="s">
        <v>15</v>
      </c>
      <c r="P5" s="32" t="s">
        <v>16</v>
      </c>
    </row>
    <row r="6" spans="1:16" ht="15" customHeight="1">
      <c r="A6" s="6"/>
      <c r="B6" s="62">
        <v>2040</v>
      </c>
      <c r="C6" s="62" t="s">
        <v>34</v>
      </c>
      <c r="D6" s="62" t="s">
        <v>35</v>
      </c>
      <c r="E6" s="63" t="s">
        <v>36</v>
      </c>
      <c r="F6" s="1">
        <v>0.5358217592592592</v>
      </c>
      <c r="G6" s="17">
        <f>IF(F6&gt;H$3,F6-H$3,F6+24-H$3)</f>
        <v>0.09832175925925923</v>
      </c>
      <c r="H6" s="18">
        <f>HOUR(G6)*60*60+MINUTE(G6)*60+SECOND(G6)</f>
        <v>8495</v>
      </c>
      <c r="I6" s="60">
        <v>1.166</v>
      </c>
      <c r="J6" s="55">
        <f>H6*I6</f>
        <v>9905.17</v>
      </c>
      <c r="K6" s="19">
        <f>RANK(J6,J$6:J$9,1)</f>
        <v>1</v>
      </c>
      <c r="L6" s="19">
        <f>RANK(K6,K$6:K$9,1)</f>
        <v>1</v>
      </c>
      <c r="M6" s="55">
        <f>H6*I6</f>
        <v>9905.17</v>
      </c>
      <c r="N6" s="19">
        <f>RANK(M6,M$6:M$9,1)</f>
        <v>1</v>
      </c>
      <c r="O6" s="19">
        <f>RANK(N6,N$6:N$9,1)</f>
        <v>1</v>
      </c>
      <c r="P6" s="33">
        <f>O6*1</f>
        <v>1</v>
      </c>
    </row>
    <row r="7" spans="1:16" ht="15" customHeight="1">
      <c r="A7" s="6"/>
      <c r="B7" s="62">
        <v>7400</v>
      </c>
      <c r="C7" s="62" t="s">
        <v>31</v>
      </c>
      <c r="D7" s="62" t="s">
        <v>32</v>
      </c>
      <c r="E7" s="62" t="s">
        <v>33</v>
      </c>
      <c r="F7" s="35">
        <v>0.5359490740740741</v>
      </c>
      <c r="G7" s="17">
        <f>IF(F7&gt;H$3,F7-H$3,F7+24-H$3)</f>
        <v>0.0984490740740741</v>
      </c>
      <c r="H7" s="18">
        <f>HOUR(G7)*60*60+MINUTE(G7)*60+SECOND(G7)</f>
        <v>8506</v>
      </c>
      <c r="I7" s="65">
        <v>1.166</v>
      </c>
      <c r="J7" s="18">
        <f>H7*I7</f>
        <v>9917.996</v>
      </c>
      <c r="K7" s="19">
        <f>RANK(J7,J$6:J$9,1)</f>
        <v>2</v>
      </c>
      <c r="L7" s="19">
        <f>RANK(K7,K$6:K$9,1)</f>
        <v>2</v>
      </c>
      <c r="M7" s="18">
        <f>H7*I7</f>
        <v>9917.996</v>
      </c>
      <c r="N7" s="19">
        <f>RANK(M7,M$6:M$9,1)</f>
        <v>2</v>
      </c>
      <c r="O7" s="19">
        <f>RANK(N7,N$6:N$9,1)</f>
        <v>2</v>
      </c>
      <c r="P7" s="33">
        <f>O7*1</f>
        <v>2</v>
      </c>
    </row>
    <row r="8" spans="1:16" ht="15" customHeight="1">
      <c r="A8" s="6"/>
      <c r="B8" s="62">
        <v>432</v>
      </c>
      <c r="C8" s="62" t="s">
        <v>39</v>
      </c>
      <c r="D8" s="62" t="s">
        <v>32</v>
      </c>
      <c r="E8" s="62" t="s">
        <v>40</v>
      </c>
      <c r="F8" s="1">
        <v>0.5375462962962964</v>
      </c>
      <c r="G8" s="17">
        <f>IF(F8&gt;H$3,F8-H$3,F8+24-H$3)</f>
        <v>0.10004629629629636</v>
      </c>
      <c r="H8" s="18">
        <f>HOUR(G8)*60*60+MINUTE(G8)*60+SECOND(G8)</f>
        <v>8644</v>
      </c>
      <c r="I8" s="65">
        <v>1.16</v>
      </c>
      <c r="J8" s="55">
        <f>H8*I8</f>
        <v>10027.039999999999</v>
      </c>
      <c r="K8" s="19">
        <f>RANK(J8,J$6:J$9,1)</f>
        <v>3</v>
      </c>
      <c r="L8" s="19">
        <f>RANK(K8,K$6:K$9,1)</f>
        <v>3</v>
      </c>
      <c r="M8" s="55">
        <f>H8*I8</f>
        <v>10027.039999999999</v>
      </c>
      <c r="N8" s="19">
        <f>RANK(M8,M$6:M$9,1)</f>
        <v>3</v>
      </c>
      <c r="O8" s="19">
        <f>RANK(N8,N$6:N$9,1)</f>
        <v>3</v>
      </c>
      <c r="P8" s="33">
        <f>O8*1</f>
        <v>3</v>
      </c>
    </row>
    <row r="9" spans="1:16" ht="15" customHeight="1">
      <c r="A9" s="6"/>
      <c r="B9" s="64">
        <v>77777</v>
      </c>
      <c r="C9" s="62" t="s">
        <v>37</v>
      </c>
      <c r="D9" s="64" t="s">
        <v>32</v>
      </c>
      <c r="E9" s="62" t="s">
        <v>38</v>
      </c>
      <c r="F9" s="35">
        <v>0.5385300925925925</v>
      </c>
      <c r="G9" s="17">
        <f>IF(F9&gt;H$3,F9-H$3,F9+24-H$3)</f>
        <v>0.10103009259259255</v>
      </c>
      <c r="H9" s="18">
        <f>HOUR(G9)*60*60+MINUTE(G9)*60+SECOND(G9)</f>
        <v>8729</v>
      </c>
      <c r="I9" s="59">
        <v>1.161</v>
      </c>
      <c r="J9" s="18">
        <f>H9*I9</f>
        <v>10134.369</v>
      </c>
      <c r="K9" s="19">
        <f>RANK(J9,J$6:J$9,1)</f>
        <v>4</v>
      </c>
      <c r="L9" s="19">
        <f>RANK(K9,K$6:K$9,1)</f>
        <v>4</v>
      </c>
      <c r="M9" s="18">
        <f>H9*I9</f>
        <v>10134.369</v>
      </c>
      <c r="N9" s="19">
        <f>RANK(M9,M$6:M$9,1)</f>
        <v>4</v>
      </c>
      <c r="O9" s="19">
        <f>RANK(N9,N$6:N$9,1)</f>
        <v>4</v>
      </c>
      <c r="P9" s="33">
        <f>O9*1</f>
        <v>4</v>
      </c>
    </row>
    <row r="10" spans="1:16" ht="18" customHeight="1">
      <c r="A10" s="2" t="s">
        <v>29</v>
      </c>
      <c r="E10" s="4"/>
      <c r="F10" s="4"/>
      <c r="G10" s="8" t="s">
        <v>0</v>
      </c>
      <c r="H10" s="61">
        <v>0.4375</v>
      </c>
      <c r="I10" s="9"/>
      <c r="J10" s="10"/>
      <c r="K10" s="11"/>
      <c r="L10" s="4"/>
      <c r="M10" s="11"/>
      <c r="N10" s="11"/>
      <c r="O10" s="4"/>
      <c r="P10" s="30"/>
    </row>
    <row r="11" spans="1:16" ht="12" customHeight="1">
      <c r="A11" s="6"/>
      <c r="B11" s="26" t="s">
        <v>1</v>
      </c>
      <c r="C11" s="92" t="s">
        <v>2</v>
      </c>
      <c r="D11" s="94" t="s">
        <v>3</v>
      </c>
      <c r="E11" s="94" t="s">
        <v>4</v>
      </c>
      <c r="F11" s="12" t="s">
        <v>5</v>
      </c>
      <c r="G11" s="53" t="s">
        <v>6</v>
      </c>
      <c r="H11" s="54"/>
      <c r="I11" s="96" t="s">
        <v>7</v>
      </c>
      <c r="J11" s="50" t="s">
        <v>8</v>
      </c>
      <c r="K11" s="51"/>
      <c r="L11" s="52"/>
      <c r="M11" s="50" t="s">
        <v>9</v>
      </c>
      <c r="N11" s="51"/>
      <c r="O11" s="52"/>
      <c r="P11" s="31" t="s">
        <v>19</v>
      </c>
    </row>
    <row r="12" spans="1:16" ht="12" customHeight="1">
      <c r="A12" s="6"/>
      <c r="B12" s="27" t="s">
        <v>10</v>
      </c>
      <c r="C12" s="93"/>
      <c r="D12" s="95"/>
      <c r="E12" s="95"/>
      <c r="F12" s="45" t="s">
        <v>11</v>
      </c>
      <c r="G12" s="13" t="s">
        <v>11</v>
      </c>
      <c r="H12" s="14" t="s">
        <v>12</v>
      </c>
      <c r="I12" s="97"/>
      <c r="J12" s="15" t="s">
        <v>13</v>
      </c>
      <c r="K12" s="15" t="s">
        <v>14</v>
      </c>
      <c r="L12" s="16" t="s">
        <v>15</v>
      </c>
      <c r="M12" s="15" t="s">
        <v>13</v>
      </c>
      <c r="N12" s="15" t="s">
        <v>14</v>
      </c>
      <c r="O12" s="16" t="s">
        <v>15</v>
      </c>
      <c r="P12" s="32" t="s">
        <v>16</v>
      </c>
    </row>
    <row r="13" spans="1:16" ht="15" customHeight="1">
      <c r="A13" s="6"/>
      <c r="B13" s="68">
        <v>4004</v>
      </c>
      <c r="C13" s="62" t="s">
        <v>142</v>
      </c>
      <c r="D13" s="62" t="s">
        <v>143</v>
      </c>
      <c r="E13" s="62" t="s">
        <v>144</v>
      </c>
      <c r="F13" s="1">
        <v>0.5443634259259259</v>
      </c>
      <c r="G13" s="17">
        <f>IF(F13&gt;H$10,F13-H$10,F13+24-H$10)</f>
        <v>0.1068634259259259</v>
      </c>
      <c r="H13" s="18">
        <f>HOUR(G13)*60*60+MINUTE(G13)*60+SECOND(G13)</f>
        <v>9233</v>
      </c>
      <c r="I13" s="59">
        <v>1.084</v>
      </c>
      <c r="J13" s="55">
        <f>H13*I13</f>
        <v>10008.572</v>
      </c>
      <c r="K13" s="19">
        <f>RANK(J13,J$13:J$16,1)</f>
        <v>1</v>
      </c>
      <c r="L13" s="19">
        <f>RANK(K13,K$13:K$16,1)</f>
        <v>1</v>
      </c>
      <c r="M13" s="55">
        <f>H13*I13</f>
        <v>10008.572</v>
      </c>
      <c r="N13" s="19">
        <f>RANK(M13,M$13:M$16,1)</f>
        <v>1</v>
      </c>
      <c r="O13" s="19">
        <f>RANK(N13,N$13:N$16,1)</f>
        <v>1</v>
      </c>
      <c r="P13" s="33">
        <f>O13*1</f>
        <v>1</v>
      </c>
    </row>
    <row r="14" spans="1:16" ht="15" customHeight="1">
      <c r="A14" s="6"/>
      <c r="B14" s="73">
        <v>5050</v>
      </c>
      <c r="C14" s="74" t="s">
        <v>47</v>
      </c>
      <c r="D14" s="73" t="s">
        <v>48</v>
      </c>
      <c r="E14" s="81" t="s">
        <v>49</v>
      </c>
      <c r="F14" s="35">
        <v>0.5452893518518519</v>
      </c>
      <c r="G14" s="17">
        <f>IF(F14&gt;H$10,F14-H$10,F14+24-H$10)</f>
        <v>0.1077893518518519</v>
      </c>
      <c r="H14" s="18">
        <f>HOUR(G14)*60*60+MINUTE(G14)*60+SECOND(G14)</f>
        <v>9313</v>
      </c>
      <c r="I14" s="70">
        <v>1.076</v>
      </c>
      <c r="J14" s="55">
        <f>H14*I14</f>
        <v>10020.788</v>
      </c>
      <c r="K14" s="19">
        <f>RANK(J14,J$13:J$16,1)</f>
        <v>2</v>
      </c>
      <c r="L14" s="19">
        <f>RANK(K14,K$13:K$16,1)</f>
        <v>2</v>
      </c>
      <c r="M14" s="55">
        <f>H14*I14</f>
        <v>10020.788</v>
      </c>
      <c r="N14" s="19">
        <f>RANK(M14,M$13:M$16,1)</f>
        <v>2</v>
      </c>
      <c r="O14" s="19">
        <f>RANK(N14,N$13:N$16,1)</f>
        <v>2</v>
      </c>
      <c r="P14" s="33">
        <f>O14*1</f>
        <v>2</v>
      </c>
    </row>
    <row r="15" spans="1:16" ht="15" customHeight="1">
      <c r="A15" s="6"/>
      <c r="B15" s="62">
        <v>364</v>
      </c>
      <c r="C15" s="62" t="s">
        <v>41</v>
      </c>
      <c r="D15" s="62" t="s">
        <v>42</v>
      </c>
      <c r="E15" s="62" t="s">
        <v>43</v>
      </c>
      <c r="F15" s="35">
        <v>0.542962962962963</v>
      </c>
      <c r="G15" s="17">
        <f>IF(F15&gt;H$10,F15-H$10,F15+24-H$10)</f>
        <v>0.10546296296296298</v>
      </c>
      <c r="H15" s="18">
        <f>HOUR(G15)*60*60+MINUTE(G15)*60+SECOND(G15)</f>
        <v>9112</v>
      </c>
      <c r="I15" s="59">
        <v>1.107</v>
      </c>
      <c r="J15" s="18">
        <f>H15*I15</f>
        <v>10086.984</v>
      </c>
      <c r="K15" s="19">
        <f>RANK(J15,J$13:J$16,1)</f>
        <v>3</v>
      </c>
      <c r="L15" s="19">
        <f>RANK(K15,K$13:K$16,1)</f>
        <v>3</v>
      </c>
      <c r="M15" s="18">
        <f>H15*I15</f>
        <v>10086.984</v>
      </c>
      <c r="N15" s="19">
        <f>RANK(M15,M$13:M$16,1)</f>
        <v>3</v>
      </c>
      <c r="O15" s="19">
        <f>RANK(N15,N$13:N$16,1)</f>
        <v>3</v>
      </c>
      <c r="P15" s="33">
        <f>O15*1</f>
        <v>3</v>
      </c>
    </row>
    <row r="16" spans="1:16" ht="15" customHeight="1">
      <c r="A16" s="6"/>
      <c r="B16" s="62">
        <v>28001</v>
      </c>
      <c r="C16" s="66" t="s">
        <v>44</v>
      </c>
      <c r="D16" s="64" t="s">
        <v>45</v>
      </c>
      <c r="E16" s="67" t="s">
        <v>46</v>
      </c>
      <c r="F16" s="35">
        <v>0.5481597222222222</v>
      </c>
      <c r="G16" s="17">
        <f>IF(F16&gt;H$10,F16-H$10,F16+24-H$10)</f>
        <v>0.1106597222222222</v>
      </c>
      <c r="H16" s="18">
        <f>HOUR(G16)*60*60+MINUTE(G16)*60+SECOND(G16)</f>
        <v>9561</v>
      </c>
      <c r="I16" s="59">
        <v>1.096</v>
      </c>
      <c r="J16" s="18">
        <f>H16*I16</f>
        <v>10478.856000000002</v>
      </c>
      <c r="K16" s="19">
        <f>RANK(J16,J$13:J$16,1)</f>
        <v>4</v>
      </c>
      <c r="L16" s="19">
        <f>RANK(K16,K$13:K$16,1)</f>
        <v>4</v>
      </c>
      <c r="M16" s="18">
        <f>H16*I16</f>
        <v>10478.856000000002</v>
      </c>
      <c r="N16" s="19">
        <f>RANK(M16,M$13:M$16,1)</f>
        <v>4</v>
      </c>
      <c r="O16" s="19">
        <f>RANK(N16,N$13:N$16,1)</f>
        <v>4</v>
      </c>
      <c r="P16" s="33">
        <f>O16*1</f>
        <v>4</v>
      </c>
    </row>
    <row r="17" spans="1:16" ht="18" customHeight="1">
      <c r="A17" s="2" t="s">
        <v>20</v>
      </c>
      <c r="E17" s="4"/>
      <c r="F17" s="4"/>
      <c r="G17" s="8" t="s">
        <v>0</v>
      </c>
      <c r="H17" s="61">
        <v>0.4375</v>
      </c>
      <c r="I17" s="9"/>
      <c r="J17" s="10"/>
      <c r="K17" s="11"/>
      <c r="L17" s="4"/>
      <c r="M17" s="11"/>
      <c r="N17" s="11"/>
      <c r="O17" s="4"/>
      <c r="P17" s="30"/>
    </row>
    <row r="18" spans="1:16" ht="12" customHeight="1">
      <c r="A18" s="6"/>
      <c r="B18" s="26" t="s">
        <v>1</v>
      </c>
      <c r="C18" s="92" t="s">
        <v>2</v>
      </c>
      <c r="D18" s="94" t="s">
        <v>3</v>
      </c>
      <c r="E18" s="94" t="s">
        <v>4</v>
      </c>
      <c r="F18" s="12" t="s">
        <v>5</v>
      </c>
      <c r="G18" s="53" t="s">
        <v>6</v>
      </c>
      <c r="H18" s="54"/>
      <c r="I18" s="96" t="s">
        <v>7</v>
      </c>
      <c r="J18" s="50" t="s">
        <v>8</v>
      </c>
      <c r="K18" s="51"/>
      <c r="L18" s="52"/>
      <c r="M18" s="50" t="s">
        <v>9</v>
      </c>
      <c r="N18" s="51"/>
      <c r="O18" s="52"/>
      <c r="P18" s="31" t="s">
        <v>19</v>
      </c>
    </row>
    <row r="19" spans="1:16" ht="12" customHeight="1">
      <c r="A19" s="6"/>
      <c r="B19" s="27" t="s">
        <v>10</v>
      </c>
      <c r="C19" s="93"/>
      <c r="D19" s="95"/>
      <c r="E19" s="95"/>
      <c r="F19" s="45" t="s">
        <v>11</v>
      </c>
      <c r="G19" s="13" t="s">
        <v>11</v>
      </c>
      <c r="H19" s="14" t="s">
        <v>12</v>
      </c>
      <c r="I19" s="97"/>
      <c r="J19" s="15" t="s">
        <v>13</v>
      </c>
      <c r="K19" s="15" t="s">
        <v>14</v>
      </c>
      <c r="L19" s="16" t="s">
        <v>15</v>
      </c>
      <c r="M19" s="15" t="s">
        <v>13</v>
      </c>
      <c r="N19" s="15" t="s">
        <v>14</v>
      </c>
      <c r="O19" s="16" t="s">
        <v>15</v>
      </c>
      <c r="P19" s="32" t="s">
        <v>16</v>
      </c>
    </row>
    <row r="20" spans="1:16" ht="15" customHeight="1">
      <c r="A20" s="6"/>
      <c r="B20" s="68">
        <v>508</v>
      </c>
      <c r="C20" s="71" t="s">
        <v>66</v>
      </c>
      <c r="D20" s="68" t="s">
        <v>57</v>
      </c>
      <c r="E20" s="72" t="s">
        <v>67</v>
      </c>
      <c r="F20" s="20">
        <v>0.5484490740740741</v>
      </c>
      <c r="G20" s="17">
        <f>IF(F20&gt;H$17,F20-H$17,F20+24-H$17)</f>
        <v>0.11094907407407406</v>
      </c>
      <c r="H20" s="18">
        <f>HOUR(G20)*60*60+MINUTE(G20)*60+SECOND(G20)</f>
        <v>9586</v>
      </c>
      <c r="I20" s="77">
        <v>1.036</v>
      </c>
      <c r="J20" s="18">
        <f>H20*I20</f>
        <v>9931.096</v>
      </c>
      <c r="K20" s="19">
        <f>RANK(J20,J$20:J$28,1)</f>
        <v>1</v>
      </c>
      <c r="L20" s="19">
        <f>RANK(K20,K$20:K$28,1)</f>
        <v>1</v>
      </c>
      <c r="M20" s="18">
        <f>H20*I20</f>
        <v>9931.096</v>
      </c>
      <c r="N20" s="19">
        <f>RANK(M20,M$20:M$28,1)</f>
        <v>1</v>
      </c>
      <c r="O20" s="19">
        <f>RANK(N20,N$20:N$28,1)</f>
        <v>1</v>
      </c>
      <c r="P20" s="33">
        <f>O20*1</f>
        <v>1</v>
      </c>
    </row>
    <row r="21" spans="1:16" ht="15" customHeight="1">
      <c r="A21" s="6"/>
      <c r="B21" s="73">
        <v>1582</v>
      </c>
      <c r="C21" s="74" t="s">
        <v>64</v>
      </c>
      <c r="D21" s="73" t="s">
        <v>57</v>
      </c>
      <c r="E21" s="75" t="s">
        <v>65</v>
      </c>
      <c r="F21" s="20">
        <v>0.5489583333333333</v>
      </c>
      <c r="G21" s="17">
        <f>IF(F21&gt;H$17,F21-H$17,F21+24-H$17)</f>
        <v>0.11145833333333333</v>
      </c>
      <c r="H21" s="18">
        <f>HOUR(G21)*60*60+MINUTE(G21)*60+SECOND(G21)</f>
        <v>9630</v>
      </c>
      <c r="I21" s="70">
        <v>1.037</v>
      </c>
      <c r="J21" s="18">
        <f>H21*I21</f>
        <v>9986.31</v>
      </c>
      <c r="K21" s="19">
        <f>RANK(J21,J$20:J$28,1)</f>
        <v>2</v>
      </c>
      <c r="L21" s="19">
        <f>RANK(K21,K$20:K$28,1)</f>
        <v>2</v>
      </c>
      <c r="M21" s="18">
        <f>H21*I21</f>
        <v>9986.31</v>
      </c>
      <c r="N21" s="19">
        <f>RANK(M21,M$20:M$28,1)</f>
        <v>2</v>
      </c>
      <c r="O21" s="19">
        <f>RANK(N21,N$20:N$28,1)</f>
        <v>2</v>
      </c>
      <c r="P21" s="33">
        <f>O21*1</f>
        <v>2</v>
      </c>
    </row>
    <row r="22" spans="1:16" ht="15" customHeight="1">
      <c r="A22" s="6"/>
      <c r="B22" s="73">
        <v>1773</v>
      </c>
      <c r="C22" s="74" t="s">
        <v>52</v>
      </c>
      <c r="D22" s="73" t="s">
        <v>48</v>
      </c>
      <c r="E22" s="72" t="s">
        <v>53</v>
      </c>
      <c r="F22" s="20">
        <v>0.5483564814814815</v>
      </c>
      <c r="G22" s="17">
        <f>IF(F22&gt;H$17,F22-H$17,F22+24-H$17)</f>
        <v>0.11085648148148153</v>
      </c>
      <c r="H22" s="18">
        <f>HOUR(G22)*60*60+MINUTE(G22)*60+SECOND(G22)</f>
        <v>9578</v>
      </c>
      <c r="I22" s="70">
        <v>1.045</v>
      </c>
      <c r="J22" s="18">
        <f>H22*I22</f>
        <v>10009.01</v>
      </c>
      <c r="K22" s="19">
        <f>RANK(J22,J$20:J$28,1)</f>
        <v>3</v>
      </c>
      <c r="L22" s="19">
        <f>RANK(K22,K$20:K$28,1)</f>
        <v>3</v>
      </c>
      <c r="M22" s="18">
        <f>H22*I22</f>
        <v>10009.01</v>
      </c>
      <c r="N22" s="19">
        <f>RANK(M22,M$20:M$28,1)</f>
        <v>3</v>
      </c>
      <c r="O22" s="19">
        <f>RANK(N22,N$20:N$28,1)</f>
        <v>3</v>
      </c>
      <c r="P22" s="33">
        <f>O22*1</f>
        <v>3</v>
      </c>
    </row>
    <row r="23" spans="1:16" ht="15" customHeight="1">
      <c r="A23" s="6"/>
      <c r="B23" s="73">
        <v>471</v>
      </c>
      <c r="C23" s="74" t="s">
        <v>56</v>
      </c>
      <c r="D23" s="73" t="s">
        <v>57</v>
      </c>
      <c r="E23" s="75" t="s">
        <v>58</v>
      </c>
      <c r="F23" s="20">
        <v>0.5493865740740741</v>
      </c>
      <c r="G23" s="17">
        <f>IF(F23&gt;H$17,F23-H$17,F23+24-H$17)</f>
        <v>0.1118865740740741</v>
      </c>
      <c r="H23" s="18">
        <f>HOUR(G23)*60*60+MINUTE(G23)*60+SECOND(G23)</f>
        <v>9667</v>
      </c>
      <c r="I23" s="70">
        <v>1.039</v>
      </c>
      <c r="J23" s="18">
        <f>H23*I23</f>
        <v>10044.012999999999</v>
      </c>
      <c r="K23" s="19">
        <f>RANK(J23,J$20:J$28,1)</f>
        <v>4</v>
      </c>
      <c r="L23" s="19">
        <f>RANK(K23,K$20:K$28,1)</f>
        <v>4</v>
      </c>
      <c r="M23" s="18">
        <f>H23*I23</f>
        <v>10044.012999999999</v>
      </c>
      <c r="N23" s="19">
        <f>RANK(M23,M$20:M$28,1)</f>
        <v>4</v>
      </c>
      <c r="O23" s="19">
        <f>RANK(N23,N$20:N$28,1)</f>
        <v>4</v>
      </c>
      <c r="P23" s="33">
        <f>O23*1</f>
        <v>4</v>
      </c>
    </row>
    <row r="24" spans="1:16" ht="15" customHeight="1">
      <c r="A24" s="6"/>
      <c r="B24" s="73">
        <v>1776</v>
      </c>
      <c r="C24" s="74" t="s">
        <v>50</v>
      </c>
      <c r="D24" s="73" t="s">
        <v>48</v>
      </c>
      <c r="E24" s="75" t="s">
        <v>51</v>
      </c>
      <c r="F24" s="20">
        <v>0.5493750000000001</v>
      </c>
      <c r="G24" s="17">
        <f>IF(F24&gt;H$17,F24-H$17,F24+24-H$17)</f>
        <v>0.11187500000000006</v>
      </c>
      <c r="H24" s="18">
        <f>HOUR(G24)*60*60+MINUTE(G24)*60+SECOND(G24)</f>
        <v>9666</v>
      </c>
      <c r="I24" s="70">
        <v>1.045</v>
      </c>
      <c r="J24" s="18">
        <f>H24*I24</f>
        <v>10100.97</v>
      </c>
      <c r="K24" s="19">
        <f>RANK(J24,J$20:J$28,1)</f>
        <v>5</v>
      </c>
      <c r="L24" s="19">
        <f>RANK(K24,K$20:K$28,1)</f>
        <v>5</v>
      </c>
      <c r="M24" s="18">
        <f>H24*I24</f>
        <v>10100.97</v>
      </c>
      <c r="N24" s="19">
        <f>RANK(M24,M$20:M$28,1)</f>
        <v>5</v>
      </c>
      <c r="O24" s="19">
        <f>RANK(N24,N$20:N$28,1)</f>
        <v>5</v>
      </c>
      <c r="P24" s="33">
        <f>O24*1</f>
        <v>5</v>
      </c>
    </row>
    <row r="25" spans="1:16" ht="15" customHeight="1">
      <c r="A25" s="6"/>
      <c r="B25" s="64">
        <v>4440</v>
      </c>
      <c r="C25" s="66" t="s">
        <v>61</v>
      </c>
      <c r="D25" s="64" t="s">
        <v>62</v>
      </c>
      <c r="E25" s="76" t="s">
        <v>63</v>
      </c>
      <c r="F25" s="20">
        <v>0.5504513888888889</v>
      </c>
      <c r="G25" s="17">
        <f>IF(F25&gt;H$17,F25-H$17,F25+24-H$17)</f>
        <v>0.11295138888888889</v>
      </c>
      <c r="H25" s="18">
        <f>HOUR(G25)*60*60+MINUTE(G25)*60+SECOND(G25)</f>
        <v>9759</v>
      </c>
      <c r="I25" s="60">
        <v>1.039</v>
      </c>
      <c r="J25" s="18">
        <f>H25*I25</f>
        <v>10139.600999999999</v>
      </c>
      <c r="K25" s="19">
        <f>RANK(J25,J$20:J$28,1)</f>
        <v>6</v>
      </c>
      <c r="L25" s="19">
        <f>RANK(K25,K$20:K$28,1)</f>
        <v>6</v>
      </c>
      <c r="M25" s="18">
        <f>H25*I25</f>
        <v>10139.600999999999</v>
      </c>
      <c r="N25" s="19">
        <f>RANK(M25,M$20:M$28,1)</f>
        <v>6</v>
      </c>
      <c r="O25" s="19">
        <f>RANK(N25,N$20:N$28,1)</f>
        <v>6</v>
      </c>
      <c r="P25" s="33">
        <f>O25*1</f>
        <v>6</v>
      </c>
    </row>
    <row r="26" spans="1:16" ht="15" customHeight="1">
      <c r="A26" s="6"/>
      <c r="B26" s="73">
        <v>1014</v>
      </c>
      <c r="C26" s="74" t="s">
        <v>59</v>
      </c>
      <c r="D26" s="73" t="s">
        <v>57</v>
      </c>
      <c r="E26" s="75" t="s">
        <v>60</v>
      </c>
      <c r="F26" s="20">
        <v>0.5534722222222223</v>
      </c>
      <c r="G26" s="17">
        <f>IF(F26&gt;H$17,F26-H$17,F26+24-H$17)</f>
        <v>0.11597222222222225</v>
      </c>
      <c r="H26" s="18">
        <f>HOUR(G26)*60*60+MINUTE(G26)*60+SECOND(G26)</f>
        <v>10020</v>
      </c>
      <c r="I26" s="70">
        <v>1.039</v>
      </c>
      <c r="J26" s="18">
        <f>H26*I26</f>
        <v>10410.779999999999</v>
      </c>
      <c r="K26" s="19">
        <f>RANK(J26,J$20:J$28,1)</f>
        <v>7</v>
      </c>
      <c r="L26" s="19">
        <f>RANK(K26,K$20:K$28,1)</f>
        <v>7</v>
      </c>
      <c r="M26" s="18">
        <f>H26*I26</f>
        <v>10410.779999999999</v>
      </c>
      <c r="N26" s="19">
        <f>RANK(M26,M$20:M$28,1)</f>
        <v>7</v>
      </c>
      <c r="O26" s="19">
        <f>RANK(N26,N$20:N$28,1)</f>
        <v>7</v>
      </c>
      <c r="P26" s="33">
        <f>O26*1</f>
        <v>7</v>
      </c>
    </row>
    <row r="27" spans="1:16" ht="15" customHeight="1">
      <c r="A27" s="6"/>
      <c r="B27" s="68">
        <v>818</v>
      </c>
      <c r="C27" s="71" t="s">
        <v>68</v>
      </c>
      <c r="D27" s="68" t="s">
        <v>69</v>
      </c>
      <c r="E27" s="75" t="s">
        <v>70</v>
      </c>
      <c r="F27" s="20">
        <v>0.5558333333333333</v>
      </c>
      <c r="G27" s="17">
        <f>IF(F27&gt;H$17,F27-H$17,F27+24-H$17)</f>
        <v>0.11833333333333329</v>
      </c>
      <c r="H27" s="18">
        <f>HOUR(G27)*60*60+MINUTE(G27)*60+SECOND(G27)</f>
        <v>10224</v>
      </c>
      <c r="I27" s="77">
        <v>1.024</v>
      </c>
      <c r="J27" s="18">
        <f>H27*I27</f>
        <v>10469.376</v>
      </c>
      <c r="K27" s="19">
        <f>RANK(J27,J$20:J$28,1)</f>
        <v>8</v>
      </c>
      <c r="L27" s="19">
        <f>RANK(K27,K$20:K$28,1)</f>
        <v>8</v>
      </c>
      <c r="M27" s="18">
        <f>H27*I27</f>
        <v>10469.376</v>
      </c>
      <c r="N27" s="19">
        <f>RANK(M27,M$20:M$28,1)</f>
        <v>8</v>
      </c>
      <c r="O27" s="19">
        <f>RANK(N27,N$20:N$28,1)</f>
        <v>8</v>
      </c>
      <c r="P27" s="33">
        <f>O27*1</f>
        <v>8</v>
      </c>
    </row>
    <row r="28" spans="1:16" ht="15" customHeight="1">
      <c r="A28" s="6"/>
      <c r="B28" s="73">
        <v>1774</v>
      </c>
      <c r="C28" s="68" t="s">
        <v>54</v>
      </c>
      <c r="D28" s="73" t="s">
        <v>48</v>
      </c>
      <c r="E28" s="68" t="s">
        <v>55</v>
      </c>
      <c r="F28" s="20">
        <v>0.5723611111111111</v>
      </c>
      <c r="G28" s="17">
        <f>IF(F28&gt;H$17,F28-H$17,F28+24-H$17)</f>
        <v>0.1348611111111111</v>
      </c>
      <c r="H28" s="18">
        <f>HOUR(G28)*60*60+MINUTE(G28)*60+SECOND(G28)</f>
        <v>11652</v>
      </c>
      <c r="I28" s="70">
        <v>1.045</v>
      </c>
      <c r="J28" s="18">
        <f>H28*I28</f>
        <v>12176.339999999998</v>
      </c>
      <c r="K28" s="19">
        <f>RANK(J28,J$20:J$28,1)</f>
        <v>9</v>
      </c>
      <c r="L28" s="19">
        <f>RANK(K28,K$20:K$28,1)</f>
        <v>9</v>
      </c>
      <c r="M28" s="18">
        <f>H28*I28</f>
        <v>12176.339999999998</v>
      </c>
      <c r="N28" s="19">
        <f>RANK(M28,M$20:M$28,1)</f>
        <v>9</v>
      </c>
      <c r="O28" s="19">
        <f>RANK(N28,N$20:N$28,1)</f>
        <v>9</v>
      </c>
      <c r="P28" s="33">
        <f>O28*1</f>
        <v>9</v>
      </c>
    </row>
    <row r="29" spans="1:16" ht="18" customHeight="1">
      <c r="A29" s="2" t="s">
        <v>21</v>
      </c>
      <c r="B29" s="29"/>
      <c r="C29" s="29"/>
      <c r="D29" s="29"/>
      <c r="E29" s="4"/>
      <c r="F29" s="4"/>
      <c r="G29" s="8" t="s">
        <v>0</v>
      </c>
      <c r="H29" s="61">
        <v>0.4375</v>
      </c>
      <c r="I29" s="9"/>
      <c r="J29" s="10"/>
      <c r="K29" s="11"/>
      <c r="L29" s="4"/>
      <c r="M29" s="11"/>
      <c r="N29" s="11"/>
      <c r="O29" s="4"/>
      <c r="P29" s="30"/>
    </row>
    <row r="30" spans="1:16" ht="12" customHeight="1">
      <c r="A30" s="6"/>
      <c r="B30" s="26" t="s">
        <v>1</v>
      </c>
      <c r="C30" s="92" t="s">
        <v>2</v>
      </c>
      <c r="D30" s="94" t="s">
        <v>3</v>
      </c>
      <c r="E30" s="94" t="s">
        <v>4</v>
      </c>
      <c r="F30" s="12" t="s">
        <v>5</v>
      </c>
      <c r="G30" s="53" t="s">
        <v>6</v>
      </c>
      <c r="H30" s="54"/>
      <c r="I30" s="96" t="s">
        <v>7</v>
      </c>
      <c r="J30" s="50" t="s">
        <v>8</v>
      </c>
      <c r="K30" s="51"/>
      <c r="L30" s="52"/>
      <c r="M30" s="50" t="s">
        <v>9</v>
      </c>
      <c r="N30" s="51"/>
      <c r="O30" s="52"/>
      <c r="P30" s="31" t="s">
        <v>19</v>
      </c>
    </row>
    <row r="31" spans="1:16" ht="12" customHeight="1">
      <c r="A31" s="6"/>
      <c r="B31" s="27" t="s">
        <v>10</v>
      </c>
      <c r="C31" s="93"/>
      <c r="D31" s="95"/>
      <c r="E31" s="95"/>
      <c r="F31" s="45" t="s">
        <v>11</v>
      </c>
      <c r="G31" s="13" t="s">
        <v>11</v>
      </c>
      <c r="H31" s="14" t="s">
        <v>12</v>
      </c>
      <c r="I31" s="97"/>
      <c r="J31" s="15" t="s">
        <v>13</v>
      </c>
      <c r="K31" s="15" t="s">
        <v>14</v>
      </c>
      <c r="L31" s="16" t="s">
        <v>15</v>
      </c>
      <c r="M31" s="15" t="s">
        <v>13</v>
      </c>
      <c r="N31" s="15" t="s">
        <v>14</v>
      </c>
      <c r="O31" s="16" t="s">
        <v>15</v>
      </c>
      <c r="P31" s="32" t="s">
        <v>16</v>
      </c>
    </row>
    <row r="32" spans="1:16" ht="15" customHeight="1">
      <c r="A32" s="6"/>
      <c r="B32" s="68">
        <v>532</v>
      </c>
      <c r="C32" s="78" t="s">
        <v>100</v>
      </c>
      <c r="D32" s="68" t="s">
        <v>98</v>
      </c>
      <c r="E32" s="79" t="s">
        <v>101</v>
      </c>
      <c r="F32" s="20">
        <v>0.5520949074074074</v>
      </c>
      <c r="G32" s="17">
        <f>IF(F32&gt;H$29,F32-H$29,F32+24-H$29)</f>
        <v>0.11459490740740741</v>
      </c>
      <c r="H32" s="18">
        <f>HOUR(G32)*60*60+MINUTE(G32)*60+SECOND(G32)</f>
        <v>9901</v>
      </c>
      <c r="I32" s="82">
        <v>0.981</v>
      </c>
      <c r="J32" s="18">
        <f>H32*I32</f>
        <v>9712.881</v>
      </c>
      <c r="K32" s="19">
        <f>RANK(J32,J$32:J$44,1)</f>
        <v>1</v>
      </c>
      <c r="L32" s="19">
        <f>RANK(K32,K$32:K$44,1)</f>
        <v>1</v>
      </c>
      <c r="M32" s="18">
        <f>H32*I32</f>
        <v>9712.881</v>
      </c>
      <c r="N32" s="19">
        <f>RANK(M32,M$32:M$44,1)</f>
        <v>1</v>
      </c>
      <c r="O32" s="19">
        <f>RANK(N32,N$32:N$44,1)</f>
        <v>1</v>
      </c>
      <c r="P32" s="33">
        <f>O32*1</f>
        <v>1</v>
      </c>
    </row>
    <row r="33" spans="1:16" ht="15" customHeight="1">
      <c r="A33" s="6"/>
      <c r="B33" s="73">
        <v>275</v>
      </c>
      <c r="C33" s="78" t="s">
        <v>87</v>
      </c>
      <c r="D33" s="73" t="s">
        <v>42</v>
      </c>
      <c r="E33" s="79" t="s">
        <v>88</v>
      </c>
      <c r="F33" s="20">
        <v>0.5509953703703704</v>
      </c>
      <c r="G33" s="17">
        <f>IF(F33&gt;H$29,F33-H$29,F33+24-H$29)</f>
        <v>0.11349537037037039</v>
      </c>
      <c r="H33" s="18">
        <f>HOUR(G33)*60*60+MINUTE(G33)*60+SECOND(G33)</f>
        <v>9806</v>
      </c>
      <c r="I33" s="83">
        <v>0.992</v>
      </c>
      <c r="J33" s="18">
        <f>H33*I33</f>
        <v>9727.552</v>
      </c>
      <c r="K33" s="19">
        <f>RANK(J33,J$32:J$44,1)</f>
        <v>2</v>
      </c>
      <c r="L33" s="19">
        <f>RANK(K33,K$32:K$44,1)</f>
        <v>2</v>
      </c>
      <c r="M33" s="18">
        <f>H33*I33</f>
        <v>9727.552</v>
      </c>
      <c r="N33" s="19">
        <f>RANK(M33,M$32:M$44,1)</f>
        <v>2</v>
      </c>
      <c r="O33" s="19">
        <f>RANK(N33,N$32:N$44,1)</f>
        <v>2</v>
      </c>
      <c r="P33" s="33">
        <f>O33*1</f>
        <v>2</v>
      </c>
    </row>
    <row r="34" spans="1:16" ht="15" customHeight="1">
      <c r="A34" s="6"/>
      <c r="B34" s="73">
        <v>408</v>
      </c>
      <c r="C34" s="78" t="s">
        <v>89</v>
      </c>
      <c r="D34" s="73" t="s">
        <v>90</v>
      </c>
      <c r="E34" s="79" t="s">
        <v>91</v>
      </c>
      <c r="F34" s="20">
        <v>0.5521296296296296</v>
      </c>
      <c r="G34" s="17">
        <f>IF(F34&gt;H$29,F34-H$29,F34+24-H$29)</f>
        <v>0.11462962962962964</v>
      </c>
      <c r="H34" s="18">
        <f>HOUR(G34)*60*60+MINUTE(G34)*60+SECOND(G34)</f>
        <v>9904</v>
      </c>
      <c r="I34" s="83">
        <v>0.988</v>
      </c>
      <c r="J34" s="18">
        <f>H34*I34</f>
        <v>9785.152</v>
      </c>
      <c r="K34" s="19">
        <f>RANK(J34,J$32:J$44,1)</f>
        <v>3</v>
      </c>
      <c r="L34" s="19">
        <f>RANK(K34,K$32:K$44,1)</f>
        <v>3</v>
      </c>
      <c r="M34" s="18">
        <f>H34*I34</f>
        <v>9785.152</v>
      </c>
      <c r="N34" s="19">
        <f>RANK(M34,M$32:M$44,1)</f>
        <v>3</v>
      </c>
      <c r="O34" s="19">
        <f>RANK(N34,N$32:N$44,1)</f>
        <v>3</v>
      </c>
      <c r="P34" s="33">
        <f>O34*1</f>
        <v>3</v>
      </c>
    </row>
    <row r="35" spans="1:16" ht="15" customHeight="1">
      <c r="A35" s="6"/>
      <c r="B35" s="73">
        <v>738</v>
      </c>
      <c r="C35" s="78" t="s">
        <v>71</v>
      </c>
      <c r="D35" s="73" t="s">
        <v>72</v>
      </c>
      <c r="E35" s="79" t="s">
        <v>73</v>
      </c>
      <c r="F35" s="20">
        <v>0.5487847222222222</v>
      </c>
      <c r="G35" s="17">
        <f>IF(F35&gt;H$29,F35-H$29,F35+24-H$29)</f>
        <v>0.11128472222222219</v>
      </c>
      <c r="H35" s="18">
        <f>HOUR(G35)*60*60+MINUTE(G35)*60+SECOND(G35)</f>
        <v>9615</v>
      </c>
      <c r="I35" s="83">
        <v>1.019</v>
      </c>
      <c r="J35" s="18">
        <f>H35*I35</f>
        <v>9797.685</v>
      </c>
      <c r="K35" s="19">
        <f>RANK(J35,J$32:J$44,1)</f>
        <v>4</v>
      </c>
      <c r="L35" s="19">
        <f>RANK(K35,K$32:K$44,1)</f>
        <v>4</v>
      </c>
      <c r="M35" s="18">
        <f>H35*I35</f>
        <v>9797.685</v>
      </c>
      <c r="N35" s="19">
        <f>RANK(M35,M$32:M$44,1)</f>
        <v>4</v>
      </c>
      <c r="O35" s="19">
        <f>RANK(N35,N$32:N$44,1)</f>
        <v>4</v>
      </c>
      <c r="P35" s="33">
        <f>O35*1</f>
        <v>4</v>
      </c>
    </row>
    <row r="36" spans="1:16" ht="15" customHeight="1">
      <c r="A36" s="6"/>
      <c r="B36" s="73">
        <v>2901</v>
      </c>
      <c r="C36" s="78" t="s">
        <v>94</v>
      </c>
      <c r="D36" s="73" t="s">
        <v>95</v>
      </c>
      <c r="E36" s="79" t="s">
        <v>96</v>
      </c>
      <c r="F36" s="20">
        <v>0.5534837962962963</v>
      </c>
      <c r="G36" s="17">
        <f>IF(F36&gt;H$29,F36-H$29,F36+24-H$29)</f>
        <v>0.1159837962962963</v>
      </c>
      <c r="H36" s="18">
        <f>HOUR(G36)*60*60+MINUTE(G36)*60+SECOND(G36)</f>
        <v>10021</v>
      </c>
      <c r="I36" s="83">
        <v>0.984</v>
      </c>
      <c r="J36" s="18">
        <f>H36*I36</f>
        <v>9860.664</v>
      </c>
      <c r="K36" s="19">
        <f>RANK(J36,J$32:J$44,1)</f>
        <v>5</v>
      </c>
      <c r="L36" s="19">
        <f>RANK(K36,K$32:K$44,1)</f>
        <v>5</v>
      </c>
      <c r="M36" s="18">
        <f>H36*I36</f>
        <v>9860.664</v>
      </c>
      <c r="N36" s="19">
        <f>RANK(M36,M$32:M$44,1)</f>
        <v>5</v>
      </c>
      <c r="O36" s="19">
        <f>RANK(N36,N$32:N$44,1)</f>
        <v>5</v>
      </c>
      <c r="P36" s="33">
        <f>O36*1</f>
        <v>5</v>
      </c>
    </row>
    <row r="37" spans="1:16" ht="15" customHeight="1">
      <c r="A37" s="6"/>
      <c r="B37" s="73">
        <v>3470</v>
      </c>
      <c r="C37" s="71" t="s">
        <v>85</v>
      </c>
      <c r="D37" s="68" t="s">
        <v>81</v>
      </c>
      <c r="E37" s="80" t="s">
        <v>86</v>
      </c>
      <c r="F37" s="20">
        <v>0.5525347222222222</v>
      </c>
      <c r="G37" s="17">
        <f>IF(F37&gt;H$29,F37-H$29,F37+24-H$29)</f>
        <v>0.11503472222222222</v>
      </c>
      <c r="H37" s="18">
        <f>HOUR(G37)*60*60+MINUTE(G37)*60+SECOND(G37)</f>
        <v>9939</v>
      </c>
      <c r="I37" s="83">
        <v>0.996</v>
      </c>
      <c r="J37" s="18">
        <f>H37*I37</f>
        <v>9899.244</v>
      </c>
      <c r="K37" s="19">
        <f>RANK(J37,J$32:J$44,1)</f>
        <v>6</v>
      </c>
      <c r="L37" s="19">
        <f>RANK(K37,K$32:K$44,1)</f>
        <v>6</v>
      </c>
      <c r="M37" s="18">
        <f>H37*I37</f>
        <v>9899.244</v>
      </c>
      <c r="N37" s="19">
        <f>RANK(M37,M$32:M$44,1)</f>
        <v>6</v>
      </c>
      <c r="O37" s="19">
        <f>RANK(N37,N$32:N$44,1)</f>
        <v>6</v>
      </c>
      <c r="P37" s="33">
        <f>O37*1</f>
        <v>6</v>
      </c>
    </row>
    <row r="38" spans="1:16" ht="15" customHeight="1">
      <c r="A38" s="6"/>
      <c r="B38" s="73">
        <v>4141</v>
      </c>
      <c r="C38" s="74" t="s">
        <v>97</v>
      </c>
      <c r="D38" s="73" t="s">
        <v>98</v>
      </c>
      <c r="E38" s="81" t="s">
        <v>99</v>
      </c>
      <c r="F38" s="20">
        <v>0.5541782407407407</v>
      </c>
      <c r="G38" s="17">
        <f>IF(F38&gt;H$29,F38-H$29,F38+24-H$29)</f>
        <v>0.11667824074074074</v>
      </c>
      <c r="H38" s="18">
        <f>HOUR(G38)*60*60+MINUTE(G38)*60+SECOND(G38)</f>
        <v>10081</v>
      </c>
      <c r="I38" s="83">
        <v>0.982</v>
      </c>
      <c r="J38" s="18">
        <f>H38*I38</f>
        <v>9899.542</v>
      </c>
      <c r="K38" s="19">
        <f>RANK(J38,J$32:J$44,1)</f>
        <v>7</v>
      </c>
      <c r="L38" s="19">
        <f>RANK(K38,K$32:K$44,1)</f>
        <v>7</v>
      </c>
      <c r="M38" s="18">
        <f>H38*I38</f>
        <v>9899.542</v>
      </c>
      <c r="N38" s="19">
        <f>RANK(M38,M$32:M$44,1)</f>
        <v>7</v>
      </c>
      <c r="O38" s="19">
        <f>RANK(N38,N$32:N$44,1)</f>
        <v>7</v>
      </c>
      <c r="P38" s="33">
        <f>O38*1</f>
        <v>7</v>
      </c>
    </row>
    <row r="39" spans="1:16" ht="15" customHeight="1">
      <c r="A39" s="6"/>
      <c r="B39" s="73">
        <v>1979</v>
      </c>
      <c r="C39" s="78" t="s">
        <v>92</v>
      </c>
      <c r="D39" s="73" t="s">
        <v>81</v>
      </c>
      <c r="E39" s="79" t="s">
        <v>93</v>
      </c>
      <c r="F39" s="20">
        <v>0.5542708333333334</v>
      </c>
      <c r="G39" s="17">
        <f>IF(F39&gt;H$29,F39-H$29,F39+24-H$29)</f>
        <v>0.11677083333333338</v>
      </c>
      <c r="H39" s="18">
        <f>HOUR(G39)*60*60+MINUTE(G39)*60+SECOND(G39)</f>
        <v>10089</v>
      </c>
      <c r="I39" s="83">
        <v>0.988</v>
      </c>
      <c r="J39" s="18">
        <f>H39*I39</f>
        <v>9967.932</v>
      </c>
      <c r="K39" s="19">
        <f>RANK(J39,J$32:J$44,1)</f>
        <v>8</v>
      </c>
      <c r="L39" s="19">
        <f>RANK(K39,K$32:K$44,1)</f>
        <v>8</v>
      </c>
      <c r="M39" s="18">
        <f>H39*I39</f>
        <v>9967.932</v>
      </c>
      <c r="N39" s="19">
        <f>RANK(M39,M$32:M$44,1)</f>
        <v>8</v>
      </c>
      <c r="O39" s="19">
        <f>RANK(N39,N$32:N$44,1)</f>
        <v>8</v>
      </c>
      <c r="P39" s="33">
        <f>O39*1</f>
        <v>8</v>
      </c>
    </row>
    <row r="40" spans="1:16" ht="15" customHeight="1">
      <c r="A40" s="6"/>
      <c r="B40" s="73">
        <v>3939</v>
      </c>
      <c r="C40" s="78" t="s">
        <v>83</v>
      </c>
      <c r="D40" s="73" t="s">
        <v>81</v>
      </c>
      <c r="E40" s="79" t="s">
        <v>84</v>
      </c>
      <c r="F40" s="20">
        <v>0.5540625</v>
      </c>
      <c r="G40" s="17">
        <f>IF(F40&gt;H$29,F40-H$29,F40+24-H$29)</f>
        <v>0.11656250000000001</v>
      </c>
      <c r="H40" s="18">
        <f>HOUR(G40)*60*60+MINUTE(G40)*60+SECOND(G40)</f>
        <v>10071</v>
      </c>
      <c r="I40" s="83">
        <v>0.998</v>
      </c>
      <c r="J40" s="18">
        <f>H40*I40</f>
        <v>10050.858</v>
      </c>
      <c r="K40" s="19">
        <f>RANK(J40,J$32:J$44,1)</f>
        <v>9</v>
      </c>
      <c r="L40" s="19">
        <f>RANK(K40,K$32:K$44,1)</f>
        <v>9</v>
      </c>
      <c r="M40" s="18">
        <f>H40*I40</f>
        <v>10050.858</v>
      </c>
      <c r="N40" s="19">
        <f>RANK(M40,M$32:M$44,1)</f>
        <v>9</v>
      </c>
      <c r="O40" s="19">
        <f>RANK(N40,N$32:N$44,1)</f>
        <v>9</v>
      </c>
      <c r="P40" s="33">
        <f>O40*1</f>
        <v>9</v>
      </c>
    </row>
    <row r="41" spans="1:16" ht="15" customHeight="1">
      <c r="A41" s="6"/>
      <c r="B41" s="73">
        <v>1031</v>
      </c>
      <c r="C41" s="68" t="s">
        <v>102</v>
      </c>
      <c r="D41" s="68" t="s">
        <v>90</v>
      </c>
      <c r="E41" s="68" t="s">
        <v>103</v>
      </c>
      <c r="F41" s="20">
        <v>0.5567129629629629</v>
      </c>
      <c r="G41" s="17">
        <f>IF(F41&gt;H$29,F41-H$29,F41+24-H$29)</f>
        <v>0.11921296296296291</v>
      </c>
      <c r="H41" s="18">
        <f>HOUR(G41)*60*60+MINUTE(G41)*60+SECOND(G41)</f>
        <v>10300</v>
      </c>
      <c r="I41" s="83">
        <v>0.98</v>
      </c>
      <c r="J41" s="18">
        <f>H41*I41</f>
        <v>10094</v>
      </c>
      <c r="K41" s="19">
        <f>RANK(J41,J$32:J$44,1)</f>
        <v>10</v>
      </c>
      <c r="L41" s="19">
        <f>RANK(K41,K$32:K$44,1)</f>
        <v>10</v>
      </c>
      <c r="M41" s="18">
        <f>H41*I41</f>
        <v>10094</v>
      </c>
      <c r="N41" s="19">
        <f>RANK(M41,M$32:M$44,1)</f>
        <v>10</v>
      </c>
      <c r="O41" s="19">
        <f>RANK(N41,N$32:N$44,1)</f>
        <v>10</v>
      </c>
      <c r="P41" s="33">
        <f>O41*1</f>
        <v>10</v>
      </c>
    </row>
    <row r="42" spans="1:16" ht="15" customHeight="1">
      <c r="A42" s="6"/>
      <c r="B42" s="73" t="s">
        <v>77</v>
      </c>
      <c r="C42" s="68" t="s">
        <v>78</v>
      </c>
      <c r="D42" s="68" t="s">
        <v>69</v>
      </c>
      <c r="E42" s="69" t="s">
        <v>79</v>
      </c>
      <c r="F42" s="20">
        <v>0.5539467592592593</v>
      </c>
      <c r="G42" s="17">
        <f>IF(F42&gt;H$29,F42-H$29,F42+24-H$29)</f>
        <v>0.11644675925925929</v>
      </c>
      <c r="H42" s="18">
        <f>HOUR(G42)*60*60+MINUTE(G42)*60+SECOND(G42)</f>
        <v>10061</v>
      </c>
      <c r="I42" s="83">
        <v>1.014</v>
      </c>
      <c r="J42" s="18">
        <f>H42*I42</f>
        <v>10201.854</v>
      </c>
      <c r="K42" s="19">
        <f>RANK(J42,J$32:J$44,1)</f>
        <v>11</v>
      </c>
      <c r="L42" s="19">
        <f>RANK(K42,K$32:K$44,1)</f>
        <v>11</v>
      </c>
      <c r="M42" s="18">
        <f>H42*I42</f>
        <v>10201.854</v>
      </c>
      <c r="N42" s="19">
        <f>RANK(M42,M$32:M$44,1)</f>
        <v>11</v>
      </c>
      <c r="O42" s="19">
        <f>RANK(N42,N$32:N$44,1)</f>
        <v>11</v>
      </c>
      <c r="P42" s="33">
        <f>O42*1</f>
        <v>11</v>
      </c>
    </row>
    <row r="43" spans="1:16" ht="15" customHeight="1">
      <c r="A43" s="6"/>
      <c r="B43" s="73">
        <v>2008</v>
      </c>
      <c r="C43" s="68" t="s">
        <v>80</v>
      </c>
      <c r="D43" s="68" t="s">
        <v>81</v>
      </c>
      <c r="E43" s="69" t="s">
        <v>82</v>
      </c>
      <c r="F43" s="20">
        <v>0.5571527777777777</v>
      </c>
      <c r="G43" s="17">
        <f>IF(F43&gt;H$29,F43-H$29,F43+24-H$29)</f>
        <v>0.11965277777777772</v>
      </c>
      <c r="H43" s="18">
        <f>HOUR(G43)*60*60+MINUTE(G43)*60+SECOND(G43)</f>
        <v>10338</v>
      </c>
      <c r="I43" s="83">
        <v>1.002</v>
      </c>
      <c r="J43" s="18">
        <f>H43*I43</f>
        <v>10358.676</v>
      </c>
      <c r="K43" s="19">
        <f>RANK(J43,J$32:J$44,1)</f>
        <v>12</v>
      </c>
      <c r="L43" s="19">
        <f>RANK(K43,K$32:K$44,1)</f>
        <v>12</v>
      </c>
      <c r="M43" s="18">
        <f>H43*I43</f>
        <v>10358.676</v>
      </c>
      <c r="N43" s="19">
        <f>RANK(M43,M$32:M$44,1)</f>
        <v>12</v>
      </c>
      <c r="O43" s="19">
        <f>RANK(N43,N$32:N$44,1)</f>
        <v>12</v>
      </c>
      <c r="P43" s="33">
        <f>O43*1</f>
        <v>12</v>
      </c>
    </row>
    <row r="44" spans="1:16" ht="15" customHeight="1">
      <c r="A44" s="6"/>
      <c r="B44" s="68">
        <v>481</v>
      </c>
      <c r="C44" s="68" t="s">
        <v>74</v>
      </c>
      <c r="D44" s="68" t="s">
        <v>75</v>
      </c>
      <c r="E44" s="69" t="s">
        <v>76</v>
      </c>
      <c r="F44" s="20">
        <v>0.5567939814814815</v>
      </c>
      <c r="G44" s="17">
        <f>IF(F44&gt;H$29,F44-H$29,F44+24-H$29)</f>
        <v>0.11929398148148151</v>
      </c>
      <c r="H44" s="18">
        <f>HOUR(G44)*60*60+MINUTE(G44)*60+SECOND(G44)</f>
        <v>10307</v>
      </c>
      <c r="I44" s="77">
        <v>1.015</v>
      </c>
      <c r="J44" s="18">
        <f>H44*I44</f>
        <v>10461.605</v>
      </c>
      <c r="K44" s="19">
        <f>RANK(J44,J$32:J$44,1)</f>
        <v>13</v>
      </c>
      <c r="L44" s="19">
        <f>RANK(K44,K$32:K$44,1)</f>
        <v>13</v>
      </c>
      <c r="M44" s="18">
        <f>H44*I44</f>
        <v>10461.605</v>
      </c>
      <c r="N44" s="19">
        <f>RANK(M44,M$32:M$44,1)</f>
        <v>13</v>
      </c>
      <c r="O44" s="19">
        <f>RANK(N44,N$32:N$44,1)</f>
        <v>13</v>
      </c>
      <c r="P44" s="33">
        <f>O44*1</f>
        <v>13</v>
      </c>
    </row>
    <row r="45" spans="1:16" ht="12.75" customHeight="1">
      <c r="A45" s="6"/>
      <c r="B45" s="88"/>
      <c r="C45" s="88"/>
      <c r="D45" s="88"/>
      <c r="E45" s="88"/>
      <c r="F45" s="21"/>
      <c r="G45" s="22"/>
      <c r="H45" s="23"/>
      <c r="I45" s="89"/>
      <c r="J45" s="23"/>
      <c r="K45" s="24"/>
      <c r="L45" s="24"/>
      <c r="M45" s="23"/>
      <c r="N45" s="24"/>
      <c r="O45" s="24"/>
      <c r="P45" s="36"/>
    </row>
    <row r="46" spans="1:17" s="5" customFormat="1" ht="15" customHeight="1">
      <c r="A46" s="38"/>
      <c r="C46" s="57"/>
      <c r="D46" s="57"/>
      <c r="E46" s="3"/>
      <c r="F46" s="39"/>
      <c r="G46" s="40"/>
      <c r="H46" s="41"/>
      <c r="I46" s="42"/>
      <c r="J46" s="44"/>
      <c r="K46" s="42"/>
      <c r="L46" s="43"/>
      <c r="M46" s="28" t="s">
        <v>17</v>
      </c>
      <c r="N46" s="42"/>
      <c r="O46" s="43"/>
      <c r="P46" s="28"/>
      <c r="Q46" s="49"/>
    </row>
    <row r="47" spans="5:13" ht="15" customHeight="1">
      <c r="E47" s="48" t="s">
        <v>23</v>
      </c>
      <c r="M47" s="43" t="s">
        <v>30</v>
      </c>
    </row>
    <row r="48" spans="5:13" ht="15" customHeight="1">
      <c r="E48" s="48"/>
      <c r="M48" s="43"/>
    </row>
    <row r="49" spans="5:13" ht="15" customHeight="1">
      <c r="E49" s="48"/>
      <c r="M49" s="43"/>
    </row>
    <row r="50" spans="5:13" ht="15" customHeight="1">
      <c r="E50" s="48"/>
      <c r="M50" s="43"/>
    </row>
    <row r="51" spans="5:13" ht="15" customHeight="1">
      <c r="E51" s="48"/>
      <c r="M51" s="43"/>
    </row>
    <row r="52" spans="1:16" ht="13.5" customHeight="1">
      <c r="A52" s="6"/>
      <c r="F52" s="58" t="s">
        <v>26</v>
      </c>
      <c r="G52" s="6"/>
      <c r="I52" s="7"/>
      <c r="J52" s="7"/>
      <c r="K52" s="7"/>
      <c r="L52" s="7"/>
      <c r="M52" s="7"/>
      <c r="N52" s="7"/>
      <c r="O52" s="7"/>
      <c r="P52" s="25"/>
    </row>
    <row r="53" spans="1:16" ht="12.75">
      <c r="A53" s="6"/>
      <c r="F53" s="46" t="s">
        <v>27</v>
      </c>
      <c r="G53" s="6"/>
      <c r="I53" s="7"/>
      <c r="J53" s="7"/>
      <c r="K53" s="7"/>
      <c r="L53" s="7"/>
      <c r="M53" s="7"/>
      <c r="N53" s="7"/>
      <c r="O53" s="7"/>
      <c r="P53" s="25"/>
    </row>
    <row r="54" spans="1:16" ht="12.75" customHeight="1">
      <c r="A54" s="6"/>
      <c r="B54" s="88"/>
      <c r="C54" s="88"/>
      <c r="D54" s="88"/>
      <c r="E54" s="88"/>
      <c r="F54" s="21"/>
      <c r="G54" s="22"/>
      <c r="H54" s="23"/>
      <c r="I54" s="89"/>
      <c r="J54" s="23"/>
      <c r="K54" s="24"/>
      <c r="L54" s="24"/>
      <c r="M54" s="23"/>
      <c r="N54" s="24"/>
      <c r="O54" s="24"/>
      <c r="P54" s="36"/>
    </row>
    <row r="55" spans="1:16" ht="21" customHeight="1">
      <c r="A55" s="2" t="s">
        <v>22</v>
      </c>
      <c r="B55" s="29"/>
      <c r="C55" s="29"/>
      <c r="D55" s="29"/>
      <c r="E55" s="4"/>
      <c r="F55" s="4"/>
      <c r="G55" s="8" t="s">
        <v>0</v>
      </c>
      <c r="H55" s="61">
        <v>0.4375</v>
      </c>
      <c r="I55" s="9"/>
      <c r="J55" s="10"/>
      <c r="K55" s="11"/>
      <c r="L55" s="4"/>
      <c r="M55" s="11"/>
      <c r="N55" s="11"/>
      <c r="O55" s="4"/>
      <c r="P55" s="30"/>
    </row>
    <row r="56" spans="1:16" ht="12.75" customHeight="1">
      <c r="A56" s="6"/>
      <c r="B56" s="26" t="s">
        <v>1</v>
      </c>
      <c r="C56" s="92" t="s">
        <v>2</v>
      </c>
      <c r="D56" s="94" t="s">
        <v>3</v>
      </c>
      <c r="E56" s="94" t="s">
        <v>4</v>
      </c>
      <c r="F56" s="12" t="s">
        <v>5</v>
      </c>
      <c r="G56" s="53" t="s">
        <v>6</v>
      </c>
      <c r="H56" s="54"/>
      <c r="I56" s="96" t="s">
        <v>7</v>
      </c>
      <c r="J56" s="50" t="s">
        <v>8</v>
      </c>
      <c r="K56" s="51"/>
      <c r="L56" s="52"/>
      <c r="M56" s="50" t="s">
        <v>9</v>
      </c>
      <c r="N56" s="51"/>
      <c r="O56" s="52"/>
      <c r="P56" s="31" t="s">
        <v>19</v>
      </c>
    </row>
    <row r="57" spans="1:16" ht="12.75" customHeight="1">
      <c r="A57" s="6"/>
      <c r="B57" s="27" t="s">
        <v>10</v>
      </c>
      <c r="C57" s="93"/>
      <c r="D57" s="95"/>
      <c r="E57" s="95"/>
      <c r="F57" s="45" t="s">
        <v>11</v>
      </c>
      <c r="G57" s="13" t="s">
        <v>11</v>
      </c>
      <c r="H57" s="14" t="s">
        <v>12</v>
      </c>
      <c r="I57" s="97"/>
      <c r="J57" s="15" t="s">
        <v>13</v>
      </c>
      <c r="K57" s="15" t="s">
        <v>14</v>
      </c>
      <c r="L57" s="16" t="s">
        <v>15</v>
      </c>
      <c r="M57" s="15" t="s">
        <v>13</v>
      </c>
      <c r="N57" s="15" t="s">
        <v>14</v>
      </c>
      <c r="O57" s="16" t="s">
        <v>15</v>
      </c>
      <c r="P57" s="32" t="s">
        <v>16</v>
      </c>
    </row>
    <row r="58" spans="1:16" ht="15" customHeight="1">
      <c r="A58" s="6"/>
      <c r="B58" s="68">
        <v>337</v>
      </c>
      <c r="C58" s="68" t="s">
        <v>113</v>
      </c>
      <c r="D58" s="68" t="s">
        <v>114</v>
      </c>
      <c r="E58" s="68" t="s">
        <v>115</v>
      </c>
      <c r="F58" s="20">
        <v>0.5565393518518519</v>
      </c>
      <c r="G58" s="17">
        <f>IF(F58&gt;H$55,F58-H$55,F58+24-H$55)</f>
        <v>0.11903935185185188</v>
      </c>
      <c r="H58" s="18">
        <f>HOUR(G58)*60*60+MINUTE(G58)*60+SECOND(G58)</f>
        <v>10285</v>
      </c>
      <c r="I58" s="84">
        <v>0.956</v>
      </c>
      <c r="J58" s="18">
        <f>H58*I58</f>
        <v>9832.46</v>
      </c>
      <c r="K58" s="19">
        <f>RANK(J58,J$58:J$67,1)</f>
        <v>1</v>
      </c>
      <c r="L58" s="19">
        <f>RANK(K58,K$58:K$67,1)</f>
        <v>1</v>
      </c>
      <c r="M58" s="18">
        <f>H58*I58</f>
        <v>9832.46</v>
      </c>
      <c r="N58" s="19">
        <f>RANK(M58,M$58:M$67,1)</f>
        <v>1</v>
      </c>
      <c r="O58" s="19">
        <f>RANK(N58,N$58:N$67,1)</f>
        <v>1</v>
      </c>
      <c r="P58" s="33">
        <f>O58*1</f>
        <v>1</v>
      </c>
    </row>
    <row r="59" spans="1:16" ht="15" customHeight="1">
      <c r="A59" s="6"/>
      <c r="B59" s="68">
        <v>9101</v>
      </c>
      <c r="C59" s="68" t="s">
        <v>118</v>
      </c>
      <c r="D59" s="68" t="s">
        <v>119</v>
      </c>
      <c r="E59" s="68" t="s">
        <v>120</v>
      </c>
      <c r="F59" s="20">
        <v>0.5589699074074074</v>
      </c>
      <c r="G59" s="17">
        <f>IF(F59&gt;H$55,F59-H$55,F59+24-H$55)</f>
        <v>0.12146990740740737</v>
      </c>
      <c r="H59" s="18">
        <f>HOUR(G59)*60*60+MINUTE(G59)*60+SECOND(G59)</f>
        <v>10495</v>
      </c>
      <c r="I59" s="85">
        <v>0.95</v>
      </c>
      <c r="J59" s="18">
        <f>H59*I59</f>
        <v>9970.25</v>
      </c>
      <c r="K59" s="19">
        <f>RANK(J59,J$58:J$67,1)</f>
        <v>2</v>
      </c>
      <c r="L59" s="19">
        <f>RANK(K59,K$58:K$67,1)</f>
        <v>2</v>
      </c>
      <c r="M59" s="18">
        <f>H59*I59</f>
        <v>9970.25</v>
      </c>
      <c r="N59" s="19">
        <f>RANK(M59,M$58:M$67,1)</f>
        <v>2</v>
      </c>
      <c r="O59" s="19">
        <f>RANK(N59,N$58:N$67,1)</f>
        <v>2</v>
      </c>
      <c r="P59" s="33">
        <f>O59*1</f>
        <v>2</v>
      </c>
    </row>
    <row r="60" spans="1:16" ht="15" customHeight="1">
      <c r="A60" s="6"/>
      <c r="B60" s="68">
        <v>351</v>
      </c>
      <c r="C60" s="68" t="s">
        <v>127</v>
      </c>
      <c r="D60" s="68" t="s">
        <v>42</v>
      </c>
      <c r="E60" s="68" t="s">
        <v>128</v>
      </c>
      <c r="F60" s="20">
        <v>0.5640625</v>
      </c>
      <c r="G60" s="17">
        <f>IF(F60&gt;H$55,F60-H$55,F60+24-H$55)</f>
        <v>0.12656250000000002</v>
      </c>
      <c r="H60" s="18">
        <f>HOUR(G60)*60*60+MINUTE(G60)*60+SECOND(G60)</f>
        <v>10935</v>
      </c>
      <c r="I60" s="84">
        <v>0.912</v>
      </c>
      <c r="J60" s="18">
        <f>H60*I60</f>
        <v>9972.720000000001</v>
      </c>
      <c r="K60" s="19">
        <f>RANK(J60,J$58:J$67,1)</f>
        <v>3</v>
      </c>
      <c r="L60" s="19">
        <f>RANK(K60,K$58:K$67,1)</f>
        <v>3</v>
      </c>
      <c r="M60" s="18">
        <f>H60*I60</f>
        <v>9972.720000000001</v>
      </c>
      <c r="N60" s="19">
        <f>RANK(M60,M$58:M$67,1)</f>
        <v>3</v>
      </c>
      <c r="O60" s="19">
        <f>RANK(N60,N$58:N$67,1)</f>
        <v>3</v>
      </c>
      <c r="P60" s="33">
        <f>O60*1</f>
        <v>3</v>
      </c>
    </row>
    <row r="61" spans="1:16" ht="15" customHeight="1">
      <c r="A61" s="6"/>
      <c r="B61" s="68">
        <v>348</v>
      </c>
      <c r="C61" s="68" t="s">
        <v>107</v>
      </c>
      <c r="D61" s="68" t="s">
        <v>108</v>
      </c>
      <c r="E61" s="68" t="s">
        <v>109</v>
      </c>
      <c r="F61" s="20">
        <v>0.5571875000000001</v>
      </c>
      <c r="G61" s="17">
        <f>IF(F61&gt;H$55,F61-H$55,F61+24-H$55)</f>
        <v>0.11968750000000006</v>
      </c>
      <c r="H61" s="18">
        <f>HOUR(G61)*60*60+MINUTE(G61)*60+SECOND(G61)</f>
        <v>10341</v>
      </c>
      <c r="I61" s="84">
        <v>0.967</v>
      </c>
      <c r="J61" s="18">
        <f>H61*I61</f>
        <v>9999.747</v>
      </c>
      <c r="K61" s="19">
        <f>RANK(J61,J$58:J$67,1)</f>
        <v>4</v>
      </c>
      <c r="L61" s="19">
        <f>RANK(K61,K$58:K$67,1)</f>
        <v>4</v>
      </c>
      <c r="M61" s="18">
        <f>H61*I61</f>
        <v>9999.747</v>
      </c>
      <c r="N61" s="19">
        <f>RANK(M61,M$58:M$67,1)</f>
        <v>4</v>
      </c>
      <c r="O61" s="19">
        <f>RANK(N61,N$58:N$67,1)</f>
        <v>4</v>
      </c>
      <c r="P61" s="33">
        <f>O61*1</f>
        <v>4</v>
      </c>
    </row>
    <row r="62" spans="1:16" ht="15" customHeight="1">
      <c r="A62" s="6"/>
      <c r="B62" s="68">
        <v>878</v>
      </c>
      <c r="C62" s="68" t="s">
        <v>121</v>
      </c>
      <c r="D62" s="68" t="s">
        <v>122</v>
      </c>
      <c r="E62" s="68" t="s">
        <v>123</v>
      </c>
      <c r="F62" s="20">
        <v>0.5641550925925926</v>
      </c>
      <c r="G62" s="17">
        <f>IF(F62&gt;H$55,F62-H$55,F62+24-H$55)</f>
        <v>0.12665509259259256</v>
      </c>
      <c r="H62" s="18">
        <f>HOUR(G62)*60*60+MINUTE(G62)*60+SECOND(G62)</f>
        <v>10943</v>
      </c>
      <c r="I62" s="84">
        <v>0.927</v>
      </c>
      <c r="J62" s="18">
        <f>H62*I62</f>
        <v>10144.161</v>
      </c>
      <c r="K62" s="19">
        <f>RANK(J62,J$58:J$67,1)</f>
        <v>5</v>
      </c>
      <c r="L62" s="19">
        <f>RANK(K62,K$58:K$67,1)</f>
        <v>5</v>
      </c>
      <c r="M62" s="18">
        <f>H62*I62</f>
        <v>10144.161</v>
      </c>
      <c r="N62" s="19">
        <f>RANK(M62,M$58:M$67,1)</f>
        <v>5</v>
      </c>
      <c r="O62" s="19">
        <f>RANK(N62,N$58:N$67,1)</f>
        <v>5</v>
      </c>
      <c r="P62" s="33">
        <f>O62*1</f>
        <v>5</v>
      </c>
    </row>
    <row r="63" spans="1:16" ht="15" customHeight="1">
      <c r="A63" s="6"/>
      <c r="B63" s="68">
        <v>1408</v>
      </c>
      <c r="C63" s="68" t="s">
        <v>129</v>
      </c>
      <c r="D63" s="68" t="s">
        <v>130</v>
      </c>
      <c r="E63" s="68" t="s">
        <v>131</v>
      </c>
      <c r="F63" s="20">
        <v>0.5708449074074075</v>
      </c>
      <c r="G63" s="17">
        <f>IF(F63&gt;H$55,F63-H$55,F63+24-H$55)</f>
        <v>0.13334490740740745</v>
      </c>
      <c r="H63" s="18">
        <f>HOUR(G63)*60*60+MINUTE(G63)*60+SECOND(G63)</f>
        <v>11521</v>
      </c>
      <c r="I63" s="84">
        <v>0.887</v>
      </c>
      <c r="J63" s="18">
        <f>H63*I63</f>
        <v>10219.127</v>
      </c>
      <c r="K63" s="19">
        <f>RANK(J63,J$58:J$67,1)</f>
        <v>6</v>
      </c>
      <c r="L63" s="19">
        <f>RANK(K63,K$58:K$67,1)</f>
        <v>6</v>
      </c>
      <c r="M63" s="18">
        <f>H63*I63</f>
        <v>10219.127</v>
      </c>
      <c r="N63" s="19">
        <f>RANK(M63,M$58:M$67,1)</f>
        <v>6</v>
      </c>
      <c r="O63" s="19">
        <f>RANK(N63,N$58:N$67,1)</f>
        <v>6</v>
      </c>
      <c r="P63" s="33">
        <f>O63*1</f>
        <v>6</v>
      </c>
    </row>
    <row r="64" spans="1:16" ht="15" customHeight="1">
      <c r="A64" s="6"/>
      <c r="B64" s="68">
        <v>801</v>
      </c>
      <c r="C64" s="68" t="s">
        <v>116</v>
      </c>
      <c r="D64" s="68" t="s">
        <v>111</v>
      </c>
      <c r="E64" s="68" t="s">
        <v>117</v>
      </c>
      <c r="F64" s="20">
        <v>0.5614814814814815</v>
      </c>
      <c r="G64" s="17">
        <f>IF(F64&gt;H$55,F64-H$55,F64+24-H$55)</f>
        <v>0.12398148148148147</v>
      </c>
      <c r="H64" s="18">
        <f>HOUR(G64)*60*60+MINUTE(G64)*60+SECOND(G64)</f>
        <v>10712</v>
      </c>
      <c r="I64" s="84">
        <v>0.955</v>
      </c>
      <c r="J64" s="18">
        <f>H64*I64</f>
        <v>10229.96</v>
      </c>
      <c r="K64" s="19">
        <f>RANK(J64,J$58:J$67,1)</f>
        <v>7</v>
      </c>
      <c r="L64" s="19">
        <f>RANK(K64,K$58:K$67,1)</f>
        <v>7</v>
      </c>
      <c r="M64" s="18">
        <f>H64*I64</f>
        <v>10229.96</v>
      </c>
      <c r="N64" s="19">
        <f>RANK(M64,M$58:M$67,1)</f>
        <v>7</v>
      </c>
      <c r="O64" s="19">
        <f>RANK(N64,N$58:N$67,1)</f>
        <v>7</v>
      </c>
      <c r="P64" s="33">
        <f>O64*1</f>
        <v>7</v>
      </c>
    </row>
    <row r="65" spans="1:16" ht="15" customHeight="1">
      <c r="A65" s="6"/>
      <c r="B65" s="68">
        <v>3100</v>
      </c>
      <c r="C65" s="68" t="s">
        <v>104</v>
      </c>
      <c r="D65" s="68" t="s">
        <v>105</v>
      </c>
      <c r="E65" s="68" t="s">
        <v>106</v>
      </c>
      <c r="F65" s="20">
        <v>0.5669328703703703</v>
      </c>
      <c r="G65" s="17">
        <f>IF(F65&gt;H$55,F65-H$55,F65+24-H$55)</f>
        <v>0.12943287037037032</v>
      </c>
      <c r="H65" s="18">
        <f>HOUR(G65)*60*60+MINUTE(G65)*60+SECOND(G65)</f>
        <v>11183</v>
      </c>
      <c r="I65" s="84">
        <v>0.974</v>
      </c>
      <c r="J65" s="18">
        <f>H65*I65</f>
        <v>10892.242</v>
      </c>
      <c r="K65" s="19">
        <f>RANK(J65,J$58:J$67,1)</f>
        <v>8</v>
      </c>
      <c r="L65" s="19">
        <f>RANK(K65,K$58:K$67,1)</f>
        <v>8</v>
      </c>
      <c r="M65" s="18">
        <f>H65*I65</f>
        <v>10892.242</v>
      </c>
      <c r="N65" s="19">
        <f>RANK(M65,M$58:M$67,1)</f>
        <v>8</v>
      </c>
      <c r="O65" s="19">
        <f>RANK(N65,N$58:N$67,1)</f>
        <v>8</v>
      </c>
      <c r="P65" s="33">
        <f>O65*1</f>
        <v>8</v>
      </c>
    </row>
    <row r="66" spans="1:16" ht="15" customHeight="1">
      <c r="A66" s="6"/>
      <c r="B66" s="68">
        <v>1269</v>
      </c>
      <c r="C66" s="73" t="s">
        <v>110</v>
      </c>
      <c r="D66" s="73" t="s">
        <v>111</v>
      </c>
      <c r="E66" s="73" t="s">
        <v>112</v>
      </c>
      <c r="F66" s="20">
        <v>0.5915856481481482</v>
      </c>
      <c r="G66" s="17">
        <f>IF(F66&gt;H$55,F66-H$55,F66+24-H$55)</f>
        <v>0.15408564814814818</v>
      </c>
      <c r="H66" s="18">
        <f>HOUR(G66)*60*60+MINUTE(G66)*60+SECOND(G66)</f>
        <v>13313</v>
      </c>
      <c r="I66" s="84">
        <v>0.957</v>
      </c>
      <c r="J66" s="18">
        <f>H66*I66</f>
        <v>12740.541</v>
      </c>
      <c r="K66" s="19">
        <f>RANK(J66,J$58:J$67,1)</f>
        <v>9</v>
      </c>
      <c r="L66" s="19">
        <f>RANK(K66,K$58:K$67,1)</f>
        <v>9</v>
      </c>
      <c r="M66" s="18">
        <f>H66*I66</f>
        <v>12740.541</v>
      </c>
      <c r="N66" s="19">
        <f>RANK(M66,M$58:M$67,1)</f>
        <v>9</v>
      </c>
      <c r="O66" s="19">
        <f>RANK(N66,N$58:N$67,1)</f>
        <v>9</v>
      </c>
      <c r="P66" s="33">
        <f>O66*1</f>
        <v>9</v>
      </c>
    </row>
    <row r="67" spans="1:16" ht="15" customHeight="1">
      <c r="A67" s="6"/>
      <c r="B67" s="68">
        <v>5051</v>
      </c>
      <c r="C67" s="68" t="s">
        <v>124</v>
      </c>
      <c r="D67" s="68" t="s">
        <v>125</v>
      </c>
      <c r="E67" s="68" t="s">
        <v>126</v>
      </c>
      <c r="F67" s="20" t="s">
        <v>146</v>
      </c>
      <c r="G67" s="17"/>
      <c r="H67" s="18"/>
      <c r="I67" s="84">
        <v>0.926</v>
      </c>
      <c r="J67" s="18" t="s">
        <v>146</v>
      </c>
      <c r="K67" s="19"/>
      <c r="L67" s="19">
        <v>11</v>
      </c>
      <c r="M67" s="18" t="s">
        <v>146</v>
      </c>
      <c r="N67" s="19"/>
      <c r="O67" s="19">
        <v>11</v>
      </c>
      <c r="P67" s="33">
        <v>11</v>
      </c>
    </row>
    <row r="68" spans="1:16" ht="22.5" customHeight="1">
      <c r="A68" s="2" t="s">
        <v>24</v>
      </c>
      <c r="B68" s="29"/>
      <c r="C68" s="29"/>
      <c r="D68" s="29"/>
      <c r="E68" s="4"/>
      <c r="F68" s="4"/>
      <c r="G68" s="8" t="s">
        <v>0</v>
      </c>
      <c r="H68" s="61">
        <v>0.44097222222222227</v>
      </c>
      <c r="I68" s="9"/>
      <c r="J68" s="10"/>
      <c r="K68" s="11"/>
      <c r="L68" s="4"/>
      <c r="M68" s="11"/>
      <c r="N68" s="11"/>
      <c r="O68" s="4"/>
      <c r="P68" s="30"/>
    </row>
    <row r="69" spans="1:16" ht="15" customHeight="1">
      <c r="A69" s="6"/>
      <c r="B69" s="26" t="s">
        <v>1</v>
      </c>
      <c r="C69" s="92" t="s">
        <v>2</v>
      </c>
      <c r="D69" s="94" t="s">
        <v>3</v>
      </c>
      <c r="E69" s="94" t="s">
        <v>4</v>
      </c>
      <c r="F69" s="12" t="s">
        <v>5</v>
      </c>
      <c r="G69" s="53" t="s">
        <v>6</v>
      </c>
      <c r="H69" s="54"/>
      <c r="I69" s="96" t="s">
        <v>18</v>
      </c>
      <c r="J69" s="50" t="s">
        <v>8</v>
      </c>
      <c r="K69" s="51"/>
      <c r="L69" s="52"/>
      <c r="M69" s="50" t="s">
        <v>9</v>
      </c>
      <c r="N69" s="51"/>
      <c r="O69" s="52"/>
      <c r="P69" s="31" t="s">
        <v>19</v>
      </c>
    </row>
    <row r="70" spans="1:16" ht="15" customHeight="1">
      <c r="A70" s="6"/>
      <c r="B70" s="27" t="s">
        <v>10</v>
      </c>
      <c r="C70" s="93"/>
      <c r="D70" s="95"/>
      <c r="E70" s="95"/>
      <c r="F70" s="45" t="s">
        <v>11</v>
      </c>
      <c r="G70" s="13" t="s">
        <v>11</v>
      </c>
      <c r="H70" s="14" t="s">
        <v>12</v>
      </c>
      <c r="I70" s="97"/>
      <c r="J70" s="15" t="s">
        <v>13</v>
      </c>
      <c r="K70" s="15" t="s">
        <v>14</v>
      </c>
      <c r="L70" s="16" t="s">
        <v>15</v>
      </c>
      <c r="M70" s="15" t="s">
        <v>13</v>
      </c>
      <c r="N70" s="15" t="s">
        <v>14</v>
      </c>
      <c r="O70" s="16" t="s">
        <v>15</v>
      </c>
      <c r="P70" s="32" t="s">
        <v>16</v>
      </c>
    </row>
    <row r="71" spans="1:16" ht="15" customHeight="1">
      <c r="A71" s="6"/>
      <c r="B71" s="86">
        <v>977</v>
      </c>
      <c r="C71" s="69" t="s">
        <v>139</v>
      </c>
      <c r="D71" s="69" t="s">
        <v>140</v>
      </c>
      <c r="E71" s="69" t="s">
        <v>141</v>
      </c>
      <c r="F71" s="20">
        <v>0.5716782407407407</v>
      </c>
      <c r="G71" s="17">
        <f>IF(F71&gt;H$68,F71-H$68,F71+24-H$68)</f>
        <v>0.13070601851851843</v>
      </c>
      <c r="H71" s="18">
        <f>HOUR(G71)*60*60+MINUTE(G71)*60+SECOND(G71)</f>
        <v>11293</v>
      </c>
      <c r="I71" s="87">
        <v>0.995</v>
      </c>
      <c r="J71" s="18">
        <f>H71*I71</f>
        <v>11236.535</v>
      </c>
      <c r="K71" s="19">
        <f>RANK(J71,J$71:J$73,1)</f>
        <v>2</v>
      </c>
      <c r="L71" s="19">
        <f>RANK(K71,K$71:K$73,1)</f>
        <v>2</v>
      </c>
      <c r="M71" s="18">
        <f>H71*I71</f>
        <v>11236.535</v>
      </c>
      <c r="N71" s="19">
        <f>RANK(M71,M$71:M$73,1)</f>
        <v>1</v>
      </c>
      <c r="O71" s="19">
        <f>RANK(N71,N$71:N$73,1)</f>
        <v>1</v>
      </c>
      <c r="P71" s="33">
        <f>O71*1</f>
        <v>1</v>
      </c>
    </row>
    <row r="72" spans="1:16" ht="15" customHeight="1">
      <c r="A72" s="6"/>
      <c r="B72" s="86">
        <v>2308</v>
      </c>
      <c r="C72" s="69" t="s">
        <v>136</v>
      </c>
      <c r="D72" s="69" t="s">
        <v>137</v>
      </c>
      <c r="E72" s="69" t="s">
        <v>138</v>
      </c>
      <c r="F72" s="20">
        <v>0.5779861111111111</v>
      </c>
      <c r="G72" s="17">
        <f>IF(F72&gt;H$68,F72-H$68,F72+24-H$68)</f>
        <v>0.13701388888888882</v>
      </c>
      <c r="H72" s="18">
        <f>HOUR(G72)*60*60+MINUTE(G72)*60+SECOND(G72)</f>
        <v>11838</v>
      </c>
      <c r="I72" s="87">
        <v>1.015</v>
      </c>
      <c r="J72" s="18">
        <f>H72*I72</f>
        <v>12015.57</v>
      </c>
      <c r="K72" s="19">
        <f>RANK(J72,J$71:J$73,1)</f>
        <v>3</v>
      </c>
      <c r="L72" s="19">
        <f>RANK(K72,K$71:K$73,1)</f>
        <v>3</v>
      </c>
      <c r="M72" s="18">
        <f>H72*I72</f>
        <v>12015.57</v>
      </c>
      <c r="N72" s="19">
        <f>RANK(M72,M$71:M$73,1)</f>
        <v>2</v>
      </c>
      <c r="O72" s="19">
        <f>RANK(N72,N$71:N$73,1)</f>
        <v>2</v>
      </c>
      <c r="P72" s="33">
        <f>O72*1</f>
        <v>2</v>
      </c>
    </row>
    <row r="73" spans="1:16" ht="15" customHeight="1">
      <c r="A73" s="6"/>
      <c r="B73" s="86" t="s">
        <v>132</v>
      </c>
      <c r="C73" s="69" t="s">
        <v>133</v>
      </c>
      <c r="D73" s="69" t="s">
        <v>134</v>
      </c>
      <c r="E73" s="69" t="s">
        <v>135</v>
      </c>
      <c r="F73" s="20">
        <v>0.5669560185185185</v>
      </c>
      <c r="G73" s="17">
        <f>IF(F73&gt;H$68,F73-H$68,F73+24-H$68)</f>
        <v>0.12598379629629625</v>
      </c>
      <c r="H73" s="18">
        <f>HOUR(G73)*60*60+MINUTE(G73)*60+SECOND(G73)</f>
        <v>10885</v>
      </c>
      <c r="I73" s="87">
        <v>1.026</v>
      </c>
      <c r="J73" s="18">
        <f>H73*I73</f>
        <v>11168.01</v>
      </c>
      <c r="K73" s="19">
        <f>RANK(J73,J$71:J$73,1)</f>
        <v>1</v>
      </c>
      <c r="L73" s="19">
        <v>1</v>
      </c>
      <c r="M73" s="18" t="s">
        <v>145</v>
      </c>
      <c r="N73" s="19"/>
      <c r="O73" s="19">
        <v>4</v>
      </c>
      <c r="P73" s="33">
        <f>O73*1</f>
        <v>4</v>
      </c>
    </row>
    <row r="74" spans="1:16" ht="15" customHeight="1">
      <c r="A74" s="6"/>
      <c r="B74" s="56" t="s">
        <v>25</v>
      </c>
      <c r="C74" s="90"/>
      <c r="D74" s="90"/>
      <c r="E74" s="90"/>
      <c r="F74" s="21"/>
      <c r="G74" s="22"/>
      <c r="H74" s="23"/>
      <c r="I74" s="91"/>
      <c r="J74" s="23"/>
      <c r="K74" s="24"/>
      <c r="L74" s="24"/>
      <c r="M74" s="23"/>
      <c r="N74" s="24"/>
      <c r="O74" s="24"/>
      <c r="P74" s="36"/>
    </row>
    <row r="75" spans="1:16" ht="15" customHeight="1">
      <c r="A75" s="6"/>
      <c r="B75" s="29"/>
      <c r="C75" s="90"/>
      <c r="D75" s="90"/>
      <c r="E75" s="90"/>
      <c r="F75" s="21"/>
      <c r="G75" s="22"/>
      <c r="H75" s="23"/>
      <c r="I75" s="91"/>
      <c r="J75" s="23"/>
      <c r="K75" s="24"/>
      <c r="L75" s="24"/>
      <c r="M75" s="23"/>
      <c r="N75" s="24"/>
      <c r="O75" s="24"/>
      <c r="P75" s="36"/>
    </row>
    <row r="76" spans="1:17" s="5" customFormat="1" ht="15" customHeight="1">
      <c r="A76" s="38"/>
      <c r="C76" s="57"/>
      <c r="D76" s="57"/>
      <c r="E76" s="3"/>
      <c r="F76" s="39"/>
      <c r="G76" s="40"/>
      <c r="H76" s="41"/>
      <c r="I76" s="42"/>
      <c r="J76" s="44"/>
      <c r="K76" s="42"/>
      <c r="L76" s="43"/>
      <c r="M76" s="28" t="s">
        <v>17</v>
      </c>
      <c r="N76" s="42"/>
      <c r="O76" s="43"/>
      <c r="P76" s="28"/>
      <c r="Q76" s="49"/>
    </row>
    <row r="77" spans="5:13" ht="15" customHeight="1">
      <c r="E77" s="48" t="s">
        <v>23</v>
      </c>
      <c r="M77" s="43" t="s">
        <v>30</v>
      </c>
    </row>
    <row r="78" spans="1:16" ht="12.75">
      <c r="A78" s="6"/>
      <c r="C78" s="29"/>
      <c r="D78" s="29"/>
      <c r="F78" s="21"/>
      <c r="G78" s="22"/>
      <c r="H78" s="23"/>
      <c r="I78" s="37"/>
      <c r="J78" s="23"/>
      <c r="K78" s="24"/>
      <c r="L78" s="24"/>
      <c r="M78" s="28"/>
      <c r="N78" s="24"/>
      <c r="O78" s="24"/>
      <c r="P78" s="36"/>
    </row>
    <row r="79" spans="1:16" ht="12.75">
      <c r="A79" s="6"/>
      <c r="B79" s="29"/>
      <c r="C79" s="29"/>
      <c r="D79" s="29"/>
      <c r="E79" s="29"/>
      <c r="F79" s="21"/>
      <c r="G79" s="22"/>
      <c r="H79" s="23"/>
      <c r="I79" s="37"/>
      <c r="J79" s="23"/>
      <c r="K79" s="24"/>
      <c r="L79" s="24"/>
      <c r="M79" s="43"/>
      <c r="N79" s="24"/>
      <c r="O79" s="24"/>
      <c r="P79" s="36"/>
    </row>
  </sheetData>
  <sheetProtection/>
  <mergeCells count="24">
    <mergeCell ref="C69:C70"/>
    <mergeCell ref="D69:D70"/>
    <mergeCell ref="E69:E70"/>
    <mergeCell ref="I69:I70"/>
    <mergeCell ref="I4:I5"/>
    <mergeCell ref="C4:C5"/>
    <mergeCell ref="D4:D5"/>
    <mergeCell ref="E4:E5"/>
    <mergeCell ref="C56:C57"/>
    <mergeCell ref="D56:D57"/>
    <mergeCell ref="E56:E57"/>
    <mergeCell ref="I56:I57"/>
    <mergeCell ref="I30:I31"/>
    <mergeCell ref="C30:C31"/>
    <mergeCell ref="D30:D31"/>
    <mergeCell ref="E30:E31"/>
    <mergeCell ref="C11:C12"/>
    <mergeCell ref="D11:D12"/>
    <mergeCell ref="E11:E12"/>
    <mergeCell ref="I11:I12"/>
    <mergeCell ref="C18:C19"/>
    <mergeCell ref="D18:D19"/>
    <mergeCell ref="E18:E19"/>
    <mergeCell ref="I18:I19"/>
  </mergeCells>
  <printOptions/>
  <pageMargins left="0.15748031496062992" right="0" top="0.1968503937007874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/>
  <dc:description/>
  <cp:lastModifiedBy>Aslan</cp:lastModifiedBy>
  <cp:lastPrinted>2016-04-02T11:14:54Z</cp:lastPrinted>
  <dcterms:created xsi:type="dcterms:W3CDTF">2000-09-21T17:28:16Z</dcterms:created>
  <dcterms:modified xsi:type="dcterms:W3CDTF">2016-04-02T11:16:05Z</dcterms:modified>
  <cp:category/>
  <cp:version/>
  <cp:contentType/>
  <cp:contentStatus/>
</cp:coreProperties>
</file>