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9320" windowHeight="10920" tabRatio="623" activeTab="0"/>
  </bookViews>
  <sheets>
    <sheet name="yarış 1" sheetId="1" r:id="rId1"/>
  </sheets>
  <definedNames/>
  <calcPr fullCalcOnLoad="1"/>
</workbook>
</file>

<file path=xl/sharedStrings.xml><?xml version="1.0" encoding="utf-8"?>
<sst xmlns="http://schemas.openxmlformats.org/spreadsheetml/2006/main" count="292" uniqueCount="155">
  <si>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</si>
  <si>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</si>
  <si>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</si>
  <si>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</si>
  <si>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</si>
  <si>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</si>
  <si>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</si>
  <si>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</si>
  <si>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</si>
  <si>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</si>
  <si>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</si>
  <si>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</si>
  <si>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</si>
  <si>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</si>
  <si>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</si>
  <si>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</si>
  <si>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</si>
  <si>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YARIŞ SEKRETERLİĞİ</t>
  </si>
  <si>
    <t>YARIŞ</t>
  </si>
  <si>
    <t>IRC II (YEŞİL) - TCC 1,069 - 1,020 arası</t>
  </si>
  <si>
    <t>IRC III (LACİVERT) - TCC 1,019 - 0,980 arası</t>
  </si>
  <si>
    <t>IRC IV (TURUNCU) -[TCC 0,979 ve altı</t>
  </si>
  <si>
    <t>YARIŞ KOMİTESİ BAŞKANI</t>
  </si>
  <si>
    <t>IRC 0 (BORDO) - TCC 1,140 ve üzeri</t>
  </si>
  <si>
    <t>IRC I (SARI) - TCC 1,139 - 1,070 arası</t>
  </si>
  <si>
    <t>FARR 40</t>
  </si>
  <si>
    <t>BÜLENT DEMİRCİOĞLU - K. ORHAN TÜKER</t>
  </si>
  <si>
    <t>DUE</t>
  </si>
  <si>
    <t>BOLT 37</t>
  </si>
  <si>
    <t>KEMAL FEYYAZ YÜZATLI</t>
  </si>
  <si>
    <t>PROTOTYPE</t>
  </si>
  <si>
    <t>PUPA FIFTY FIFTY</t>
  </si>
  <si>
    <t>FIRST 40.7</t>
  </si>
  <si>
    <t>CENK TEKKAYA - EDİZ TÜRKOĞLU</t>
  </si>
  <si>
    <t>DHO - AKOVA</t>
  </si>
  <si>
    <t>DENİZ HARP OKULU - AHMET KÖROĞLU</t>
  </si>
  <si>
    <t>DHO - ARMA</t>
  </si>
  <si>
    <t>DENİZ HARP OKULU - AYKUT KERSE</t>
  </si>
  <si>
    <t>DHO - AVARA</t>
  </si>
  <si>
    <t>DOĞUŞTAN YELKENCİLER-MATRIX</t>
  </si>
  <si>
    <t>MAT 1010</t>
  </si>
  <si>
    <t>ALİ KERİM AKKOYUNLU - ORHAN GORBON</t>
  </si>
  <si>
    <t>VAGABOND-KEEP SAILING TEAM</t>
  </si>
  <si>
    <t>NEJAT MEŞE - KAAN DARNEL</t>
  </si>
  <si>
    <t>ADIOS</t>
  </si>
  <si>
    <t>FARR 25</t>
  </si>
  <si>
    <t>ARÇELİK ALİZE</t>
  </si>
  <si>
    <t>SİNAN SÜMER</t>
  </si>
  <si>
    <t>LOGO</t>
  </si>
  <si>
    <t>FIRST 35</t>
  </si>
  <si>
    <t>OCEANIS 38</t>
  </si>
  <si>
    <t>PEGASUS-HEDEF YELKEN</t>
  </si>
  <si>
    <t>FIRST 34.7</t>
  </si>
  <si>
    <t xml:space="preserve">CENK TEKKAYA </t>
  </si>
  <si>
    <t>TÜPRAŞ ALİZE</t>
  </si>
  <si>
    <t>SİNAN SÜMER - ANIL BERK BAKİ</t>
  </si>
  <si>
    <t>GÜNEŞ SİGORTA PETEK</t>
  </si>
  <si>
    <t>SAHİBİNDEN.COM - FLAMENCO</t>
  </si>
  <si>
    <t>ELAN 340</t>
  </si>
  <si>
    <t>SERDAR ÖNER - GÖKHAN ŞAHAN</t>
  </si>
  <si>
    <t>UNIQ2GO - HANGOVER</t>
  </si>
  <si>
    <t>MEHMET GENCO SİNDEL</t>
  </si>
  <si>
    <t>PFIZER - HEDEF YELKEN</t>
  </si>
  <si>
    <t>CORBY 29</t>
  </si>
  <si>
    <t>HAPPHOUR CENOA DÖNENCE</t>
  </si>
  <si>
    <t>MAT 10 MK2</t>
  </si>
  <si>
    <t>ÖZGÜR İNAM - ERMAN AYVAZ</t>
  </si>
  <si>
    <t>ELAN 310</t>
  </si>
  <si>
    <t>BARIŞ ERSEMİZ</t>
  </si>
  <si>
    <t>BEKO ALİZE</t>
  </si>
  <si>
    <t>G 28</t>
  </si>
  <si>
    <t>SİNAN SÜMER - HÜSEYİN AKÇA</t>
  </si>
  <si>
    <t>DHO - DENİZ KIZI 17</t>
  </si>
  <si>
    <t>J 80</t>
  </si>
  <si>
    <t>DHO - ZIPKIN</t>
  </si>
  <si>
    <t>FIRST 33.7</t>
  </si>
  <si>
    <t>DENİZ HARP OKULU - YÜCE MERT KÖSEOĞLU</t>
  </si>
  <si>
    <t>POGO 8.50</t>
  </si>
  <si>
    <t>HEDEF YELKEN 8</t>
  </si>
  <si>
    <t>FIRST CLASS 8</t>
  </si>
  <si>
    <t>HEDEF YELKEN - EDİZ ÖNEN</t>
  </si>
  <si>
    <t>ONE SAILS - AG SAILING TEAM</t>
  </si>
  <si>
    <t>FIRST 40</t>
  </si>
  <si>
    <t>BARBAROS SARP - YUSUF ERCE DEMİRTAŞ</t>
  </si>
  <si>
    <t>KORZA</t>
  </si>
  <si>
    <t>GÜRHAN TÜKER</t>
  </si>
  <si>
    <t xml:space="preserve">HULKİ ÖZCAN </t>
  </si>
  <si>
    <t>ILC 30 J&amp;V</t>
  </si>
  <si>
    <t>CEVAT SATIR / DENİZ YILMAZ</t>
  </si>
  <si>
    <t>DHO - ORSA</t>
  </si>
  <si>
    <t>OTK 31.5</t>
  </si>
  <si>
    <t>EVİDEA SELAN</t>
  </si>
  <si>
    <t>DHO - DENİZ KIZI 14</t>
  </si>
  <si>
    <t>DHO - DENİZ KIZI 13</t>
  </si>
  <si>
    <t>IBS - 40 PLUS</t>
  </si>
  <si>
    <t>40 PLUS SAILING - ÖZCAN ÖZVERİM</t>
  </si>
  <si>
    <t>J 24</t>
  </si>
  <si>
    <t>TAYK / VIAPORT FAHİR ÇELİKBAŞ KUPASI III YAT YARIŞI</t>
  </si>
  <si>
    <t xml:space="preserve">30 NİSAN 2016 - YARIŞ 1 </t>
  </si>
  <si>
    <t xml:space="preserve">30 NİSAN 2016 - YARIŞ 1  </t>
  </si>
  <si>
    <t>USA 50955</t>
  </si>
  <si>
    <t>GOBLIN 5</t>
  </si>
  <si>
    <t>AYDIN YURDUM</t>
  </si>
  <si>
    <t>ÇILGIN SİGMA</t>
  </si>
  <si>
    <t>7 BELA HUAFON</t>
  </si>
  <si>
    <t>7 BELA ORTAKLAR - AYHAN KARACA</t>
  </si>
  <si>
    <t xml:space="preserve">FORD OTOSAN - FENERBAHÇE 2 </t>
  </si>
  <si>
    <t>FENERBAHÇE SPOR KULÜBÜ / OĞUZ AYAN</t>
  </si>
  <si>
    <t>TURKCELL - FENERBAHÇE 1</t>
  </si>
  <si>
    <t>FENERBAHÇE SPOR KULÜBÜ / EREN ÖZDAL</t>
  </si>
  <si>
    <t>DENİZ HARP OKULU - İSMAİL SARI</t>
  </si>
  <si>
    <t>DHO - ABOSA</t>
  </si>
  <si>
    <t>DENİZ HARP OKULU - MUSTAFA ELMAS</t>
  </si>
  <si>
    <t>BURGAN BANK - EXTREME</t>
  </si>
  <si>
    <t>MEHMET TUĞRUL TEKBULUT - ONUR BİLGEN</t>
  </si>
  <si>
    <t xml:space="preserve">ACADIA 6 </t>
  </si>
  <si>
    <t xml:space="preserve">VEDAT TEZMAN </t>
  </si>
  <si>
    <t>HEDEF YELKEN - H. LEVENT ÖZGEN</t>
  </si>
  <si>
    <t>GBR 186N</t>
  </si>
  <si>
    <t>COLUMBIA KEYFIM 3.5</t>
  </si>
  <si>
    <t>SİNAN SÜMER - SELİM YAZICI</t>
  </si>
  <si>
    <t>UN-RORO ELECTRON</t>
  </si>
  <si>
    <t>CENK TEKKAYA - CEM GÖZEN</t>
  </si>
  <si>
    <t>BOĞAZİÇİ ÜNİV. - FENERBAHÇE 3</t>
  </si>
  <si>
    <t>FENERBAHÇE SPOR KULÜBÜ / HALİL SAVAŞ</t>
  </si>
  <si>
    <t>HEDEF YELKEN - EFE REGAY</t>
  </si>
  <si>
    <t>DENİZ HARP OKULU - ALİ GÜNAY</t>
  </si>
  <si>
    <t>VENUS</t>
  </si>
  <si>
    <t>ERTAN ÖZÇEVİK</t>
  </si>
  <si>
    <t>DENİZ HARP OKULU - MEHMET TAŞOCAK</t>
  </si>
  <si>
    <t>DENİZ HARP OKULU - CÜNEYT BAŞKAYA</t>
  </si>
  <si>
    <t>DENİZ HARP OKULU - İSA GÜL</t>
  </si>
  <si>
    <t>GENÇ YAT TAKIMI - FENERBAHÇE 4</t>
  </si>
  <si>
    <t>BEN. PLATU 25</t>
  </si>
  <si>
    <t>FENERBAHÇE SPOR KULÜBÜ / MEHMET DİNÇAY</t>
  </si>
  <si>
    <t>GENÇ YAT TAKIMI - FENERBAHÇE 5</t>
  </si>
  <si>
    <t>FENERBAHÇE SPOR KULÜBÜ / ERAY ÖZDEMİR</t>
  </si>
  <si>
    <t>ADA-PUPA ADRENALIN</t>
  </si>
  <si>
    <t>OCEANIS 361</t>
  </si>
  <si>
    <t>HAYRİ MURAT GÖKÇEN</t>
  </si>
  <si>
    <t>DHO - DENİZ YILDIZI II</t>
  </si>
  <si>
    <t>DENİZ HARP OKULU - CEYHUN ŞAHİN</t>
  </si>
  <si>
    <t xml:space="preserve">DESTEK (BEYAZ) </t>
  </si>
  <si>
    <t>TCF</t>
  </si>
  <si>
    <t>* JÜPİ</t>
  </si>
  <si>
    <t>SUNFAST 3200</t>
  </si>
  <si>
    <t>BATUR İSMAİL KÜRÜZ</t>
  </si>
  <si>
    <t>* CARPEDIEM</t>
  </si>
  <si>
    <t>SUN ODYSEY</t>
  </si>
  <si>
    <t>ÖMER FARUK SAĞESEN</t>
  </si>
  <si>
    <t xml:space="preserve">    * Destek sınıfında spinnaker (simetrik veya asimetrik ) kullanan tekneler</t>
  </si>
  <si>
    <t>* DAS BOOT</t>
  </si>
  <si>
    <t>BENETEAU</t>
  </si>
  <si>
    <t>EMRE KUZLU</t>
  </si>
  <si>
    <t xml:space="preserve">30 NİSAN 2016 Saat:15:30 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</si>
</sst>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h:mm:ss;@"/>
    <numFmt numFmtId="184" formatCode="0.000_ ;[Red]\-0.000\ "/>
    <numFmt numFmtId="185" formatCode="#,##0.000"/>
    <numFmt numFmtId="186" formatCode="dd/mm/yyyy;@"/>
    <numFmt numFmtId="187" formatCode="[$-41F]d\ mmmm\ yyyy;@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-F800]dddd\,\ mmmm\ dd\,\ yyyy"/>
    <numFmt numFmtId="193" formatCode="h:mm"/>
  </numFmts>
  <fonts count="29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 Tur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83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3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5" fillId="0" borderId="0" xfId="49" applyFont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 horizontal="left" vertical="center"/>
    </xf>
    <xf numFmtId="185" fontId="6" fillId="0" borderId="11" xfId="49" applyNumberFormat="1" applyFont="1" applyFill="1" applyBorder="1" applyAlignment="1">
      <alignment horizontal="center"/>
      <protection/>
    </xf>
    <xf numFmtId="182" fontId="6" fillId="0" borderId="11" xfId="49" applyNumberFormat="1" applyFont="1" applyFill="1" applyBorder="1" applyAlignment="1">
      <alignment horizontal="center"/>
      <protection/>
    </xf>
    <xf numFmtId="0" fontId="6" fillId="0" borderId="11" xfId="49" applyFont="1" applyFill="1" applyBorder="1" applyAlignment="1">
      <alignment horizontal="center"/>
      <protection/>
    </xf>
    <xf numFmtId="0" fontId="6" fillId="0" borderId="11" xfId="49" applyFont="1" applyFill="1" applyBorder="1" applyAlignment="1">
      <alignment horizontal="center"/>
      <protection/>
    </xf>
    <xf numFmtId="0" fontId="6" fillId="0" borderId="12" xfId="49" applyFont="1" applyFill="1" applyBorder="1" applyAlignment="1">
      <alignment horizontal="center"/>
      <protection/>
    </xf>
    <xf numFmtId="182" fontId="6" fillId="0" borderId="12" xfId="49" applyNumberFormat="1" applyFont="1" applyFill="1" applyBorder="1" applyAlignment="1">
      <alignment horizontal="center"/>
      <protection/>
    </xf>
    <xf numFmtId="182" fontId="6" fillId="0" borderId="11" xfId="49" applyNumberFormat="1" applyFont="1" applyFill="1" applyBorder="1" applyAlignment="1">
      <alignment horizontal="center"/>
      <protection/>
    </xf>
    <xf numFmtId="0" fontId="6" fillId="0" borderId="15" xfId="49" applyFont="1" applyFill="1" applyBorder="1" applyAlignment="1">
      <alignment horizontal="center"/>
      <protection/>
    </xf>
    <xf numFmtId="182" fontId="6" fillId="0" borderId="15" xfId="49" applyNumberFormat="1" applyFont="1" applyFill="1" applyBorder="1" applyAlignment="1">
      <alignment horizontal="center"/>
      <protection/>
    </xf>
    <xf numFmtId="0" fontId="25" fillId="24" borderId="11" xfId="0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 horizontal="center"/>
      <protection locked="0"/>
    </xf>
    <xf numFmtId="0" fontId="3" fillId="0" borderId="16" xfId="49" applyFont="1" applyFill="1" applyBorder="1" applyAlignment="1">
      <alignment horizontal="center"/>
      <protection/>
    </xf>
    <xf numFmtId="0" fontId="3" fillId="0" borderId="16" xfId="49" applyFont="1" applyFill="1" applyBorder="1" applyAlignment="1">
      <alignment horizontal="center"/>
      <protection/>
    </xf>
    <xf numFmtId="0" fontId="3" fillId="0" borderId="15" xfId="49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0" fontId="3" fillId="0" borderId="14" xfId="49" applyFont="1" applyFill="1" applyBorder="1" applyAlignment="1">
      <alignment horizontal="center"/>
      <protection/>
    </xf>
    <xf numFmtId="0" fontId="3" fillId="0" borderId="11" xfId="49" applyFont="1" applyFill="1" applyBorder="1" applyAlignment="1">
      <alignment horizontal="center"/>
      <protection/>
    </xf>
    <xf numFmtId="0" fontId="3" fillId="0" borderId="13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11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0" fontId="24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2" fontId="6" fillId="0" borderId="12" xfId="0" applyNumberFormat="1" applyFont="1" applyFill="1" applyBorder="1" applyAlignment="1">
      <alignment horizontal="center"/>
    </xf>
    <xf numFmtId="0" fontId="3" fillId="0" borderId="0" xfId="49" applyFont="1" applyFill="1" applyBorder="1" applyAlignment="1">
      <alignment horizontal="center"/>
      <protection/>
    </xf>
    <xf numFmtId="183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185" fontId="6" fillId="0" borderId="0" xfId="49" applyNumberFormat="1" applyFont="1" applyFill="1" applyBorder="1" applyAlignment="1">
      <alignment horizontal="center"/>
      <protection/>
    </xf>
    <xf numFmtId="0" fontId="25" fillId="0" borderId="12" xfId="49" applyFont="1" applyFill="1" applyBorder="1" applyAlignment="1">
      <alignment horizontal="center"/>
      <protection/>
    </xf>
    <xf numFmtId="0" fontId="3" fillId="0" borderId="14" xfId="49" applyFont="1" applyFill="1" applyBorder="1" applyAlignment="1">
      <alignment horizontal="center"/>
      <protection/>
    </xf>
    <xf numFmtId="182" fontId="6" fillId="0" borderId="12" xfId="49" applyNumberFormat="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Giriş 2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ot 2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0002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0002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0002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0002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002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0002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0002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0002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0002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0002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20002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20002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0002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0002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28575</xdr:colOff>
      <xdr:row>73</xdr:row>
      <xdr:rowOff>0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200025" y="13554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2000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2000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2000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2000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000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200025" y="4514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00025" y="4514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00025" y="4514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00025" y="4514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2000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2000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7" name="Text Box 25"/>
        <xdr:cNvSpPr txBox="1">
          <a:spLocks noChangeArrowheads="1"/>
        </xdr:cNvSpPr>
      </xdr:nvSpPr>
      <xdr:spPr>
        <a:xfrm>
          <a:off x="2000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8" name="Text Box 25"/>
        <xdr:cNvSpPr txBox="1">
          <a:spLocks noChangeArrowheads="1"/>
        </xdr:cNvSpPr>
      </xdr:nvSpPr>
      <xdr:spPr>
        <a:xfrm>
          <a:off x="2000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000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200025" y="1222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00025" y="1317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2000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33" name="Text Box 10"/>
        <xdr:cNvSpPr txBox="1">
          <a:spLocks noChangeArrowheads="1"/>
        </xdr:cNvSpPr>
      </xdr:nvSpPr>
      <xdr:spPr>
        <a:xfrm>
          <a:off x="2000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34" name="Text Box 25"/>
        <xdr:cNvSpPr txBox="1">
          <a:spLocks noChangeArrowheads="1"/>
        </xdr:cNvSpPr>
      </xdr:nvSpPr>
      <xdr:spPr>
        <a:xfrm>
          <a:off x="2000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35" name="Text Box 25"/>
        <xdr:cNvSpPr txBox="1">
          <a:spLocks noChangeArrowheads="1"/>
        </xdr:cNvSpPr>
      </xdr:nvSpPr>
      <xdr:spPr>
        <a:xfrm>
          <a:off x="2000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36" name="Text Box 25"/>
        <xdr:cNvSpPr txBox="1">
          <a:spLocks noChangeArrowheads="1"/>
        </xdr:cNvSpPr>
      </xdr:nvSpPr>
      <xdr:spPr>
        <a:xfrm>
          <a:off x="2000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37" name="Text Box 10"/>
        <xdr:cNvSpPr txBox="1">
          <a:spLocks noChangeArrowheads="1"/>
        </xdr:cNvSpPr>
      </xdr:nvSpPr>
      <xdr:spPr>
        <a:xfrm>
          <a:off x="2000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38" name="Text Box 10"/>
        <xdr:cNvSpPr txBox="1">
          <a:spLocks noChangeArrowheads="1"/>
        </xdr:cNvSpPr>
      </xdr:nvSpPr>
      <xdr:spPr>
        <a:xfrm>
          <a:off x="2000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39" name="Text Box 25"/>
        <xdr:cNvSpPr txBox="1">
          <a:spLocks noChangeArrowheads="1"/>
        </xdr:cNvSpPr>
      </xdr:nvSpPr>
      <xdr:spPr>
        <a:xfrm>
          <a:off x="2000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40" name="Text Box 25"/>
        <xdr:cNvSpPr txBox="1">
          <a:spLocks noChangeArrowheads="1"/>
        </xdr:cNvSpPr>
      </xdr:nvSpPr>
      <xdr:spPr>
        <a:xfrm>
          <a:off x="2000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41" name="Text Box 25"/>
        <xdr:cNvSpPr txBox="1">
          <a:spLocks noChangeArrowheads="1"/>
        </xdr:cNvSpPr>
      </xdr:nvSpPr>
      <xdr:spPr>
        <a:xfrm>
          <a:off x="20002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42" name="Text Box 45"/>
        <xdr:cNvSpPr txBox="1">
          <a:spLocks noChangeArrowheads="1"/>
        </xdr:cNvSpPr>
      </xdr:nvSpPr>
      <xdr:spPr>
        <a:xfrm>
          <a:off x="200025" y="1279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28575</xdr:colOff>
      <xdr:row>73</xdr:row>
      <xdr:rowOff>0</xdr:rowOff>
    </xdr:to>
    <xdr:sp>
      <xdr:nvSpPr>
        <xdr:cNvPr id="43" name="Text Box 45"/>
        <xdr:cNvSpPr txBox="1">
          <a:spLocks noChangeArrowheads="1"/>
        </xdr:cNvSpPr>
      </xdr:nvSpPr>
      <xdr:spPr>
        <a:xfrm>
          <a:off x="200025" y="13554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200025" y="14916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200025" y="14916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28575</xdr:colOff>
      <xdr:row>80</xdr:row>
      <xdr:rowOff>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00025" y="14916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87"/>
  <sheetViews>
    <sheetView tabSelected="1" zoomScalePageLayoutView="0" workbookViewId="0" topLeftCell="A42">
      <selection activeCell="R64" sqref="R64"/>
    </sheetView>
  </sheetViews>
  <sheetFormatPr defaultColWidth="9.140625" defaultRowHeight="12.75"/>
  <cols>
    <col min="1" max="1" width="3.00390625" style="0" customWidth="1"/>
    <col min="2" max="2" width="8.28125" style="0" customWidth="1"/>
    <col min="3" max="3" width="28.8515625" style="0" customWidth="1"/>
    <col min="4" max="4" width="12.57421875" style="0" customWidth="1"/>
    <col min="5" max="5" width="35.8515625" style="0" customWidth="1"/>
    <col min="6" max="6" width="8.28125" style="47" customWidth="1"/>
    <col min="7" max="7" width="7.7109375" style="0" customWidth="1"/>
    <col min="8" max="8" width="6.8515625" style="60" customWidth="1"/>
    <col min="9" max="9" width="5.7109375" style="0" customWidth="1"/>
    <col min="10" max="10" width="7.57421875" style="0" customWidth="1"/>
    <col min="11" max="11" width="4.28125" style="0" customWidth="1"/>
    <col min="12" max="12" width="4.57421875" style="0" customWidth="1"/>
    <col min="13" max="13" width="7.57421875" style="0" customWidth="1"/>
    <col min="14" max="14" width="3.7109375" style="0" customWidth="1"/>
    <col min="15" max="15" width="4.00390625" style="0" customWidth="1"/>
    <col min="16" max="16" width="5.421875" style="34" customWidth="1"/>
  </cols>
  <sheetData>
    <row r="3" spans="1:16" ht="13.5" customHeight="1">
      <c r="A3" s="6"/>
      <c r="F3" s="57" t="s">
        <v>97</v>
      </c>
      <c r="G3" s="6"/>
      <c r="I3" s="7"/>
      <c r="J3" s="7"/>
      <c r="K3" s="7"/>
      <c r="L3" s="7"/>
      <c r="M3" s="7"/>
      <c r="N3" s="7"/>
      <c r="O3" s="7"/>
      <c r="P3" s="25"/>
    </row>
    <row r="4" spans="1:16" ht="12.75">
      <c r="A4" s="6"/>
      <c r="F4" s="46" t="s">
        <v>98</v>
      </c>
      <c r="G4" s="6"/>
      <c r="I4" s="7"/>
      <c r="J4" s="7"/>
      <c r="K4" s="7"/>
      <c r="L4" s="7"/>
      <c r="M4" s="7"/>
      <c r="N4" s="7"/>
      <c r="O4" s="7"/>
      <c r="P4" s="25"/>
    </row>
    <row r="5" spans="1:16" ht="12.75">
      <c r="A5" s="6"/>
      <c r="F5" s="46"/>
      <c r="G5" s="6"/>
      <c r="I5" s="7"/>
      <c r="J5" s="7"/>
      <c r="K5" s="7"/>
      <c r="L5" s="7"/>
      <c r="M5" s="7"/>
      <c r="N5" s="7"/>
      <c r="O5" s="7"/>
      <c r="P5" s="25"/>
    </row>
    <row r="6" spans="1:16" ht="18" customHeight="1">
      <c r="A6" s="2" t="s">
        <v>23</v>
      </c>
      <c r="E6" s="4"/>
      <c r="F6" s="4"/>
      <c r="G6" s="8" t="s">
        <v>0</v>
      </c>
      <c r="H6" s="61">
        <v>0.4375</v>
      </c>
      <c r="I6" s="9"/>
      <c r="J6" s="10"/>
      <c r="K6" s="11"/>
      <c r="L6" s="4"/>
      <c r="M6" s="11"/>
      <c r="N6" s="11"/>
      <c r="O6" s="4"/>
      <c r="P6" s="30"/>
    </row>
    <row r="7" spans="1:16" ht="12" customHeight="1">
      <c r="A7" s="6"/>
      <c r="B7" s="72" t="s">
        <v>1</v>
      </c>
      <c r="C7" s="107" t="s">
        <v>2</v>
      </c>
      <c r="D7" s="109" t="s">
        <v>3</v>
      </c>
      <c r="E7" s="109" t="s">
        <v>4</v>
      </c>
      <c r="F7" s="12" t="s">
        <v>5</v>
      </c>
      <c r="G7" s="53" t="s">
        <v>6</v>
      </c>
      <c r="H7" s="54"/>
      <c r="I7" s="105" t="s">
        <v>7</v>
      </c>
      <c r="J7" s="50" t="s">
        <v>8</v>
      </c>
      <c r="K7" s="51"/>
      <c r="L7" s="52"/>
      <c r="M7" s="50" t="s">
        <v>9</v>
      </c>
      <c r="N7" s="51"/>
      <c r="O7" s="52"/>
      <c r="P7" s="31" t="s">
        <v>18</v>
      </c>
    </row>
    <row r="8" spans="1:16" ht="12" customHeight="1">
      <c r="A8" s="6"/>
      <c r="B8" s="71" t="s">
        <v>10</v>
      </c>
      <c r="C8" s="108"/>
      <c r="D8" s="110"/>
      <c r="E8" s="110"/>
      <c r="F8" s="45" t="s">
        <v>11</v>
      </c>
      <c r="G8" s="13" t="s">
        <v>11</v>
      </c>
      <c r="H8" s="14" t="s">
        <v>12</v>
      </c>
      <c r="I8" s="106"/>
      <c r="J8" s="15" t="s">
        <v>13</v>
      </c>
      <c r="K8" s="15" t="s">
        <v>14</v>
      </c>
      <c r="L8" s="16" t="s">
        <v>15</v>
      </c>
      <c r="M8" s="15" t="s">
        <v>13</v>
      </c>
      <c r="N8" s="15" t="s">
        <v>14</v>
      </c>
      <c r="O8" s="16" t="s">
        <v>15</v>
      </c>
      <c r="P8" s="32" t="s">
        <v>16</v>
      </c>
    </row>
    <row r="9" spans="1:16" ht="15" customHeight="1">
      <c r="A9" s="6"/>
      <c r="B9" s="83">
        <v>432</v>
      </c>
      <c r="C9" s="83" t="s">
        <v>106</v>
      </c>
      <c r="D9" s="83" t="s">
        <v>25</v>
      </c>
      <c r="E9" s="83" t="s">
        <v>107</v>
      </c>
      <c r="F9" s="1">
        <v>0.5697337962962963</v>
      </c>
      <c r="G9" s="17">
        <f aca="true" t="shared" si="0" ref="G9:G14">IF(F9&gt;H$6,F9-H$6,F9+24-H$6)</f>
        <v>0.13223379629629628</v>
      </c>
      <c r="H9" s="18">
        <f aca="true" t="shared" si="1" ref="H9:H14">HOUR(G9)*60*60+MINUTE(G9)*60+SECOND(G9)</f>
        <v>11425</v>
      </c>
      <c r="I9" s="62">
        <v>1.16</v>
      </c>
      <c r="J9" s="55">
        <f aca="true" t="shared" si="2" ref="J9:J14">H9*I9</f>
        <v>13252.999999999998</v>
      </c>
      <c r="K9" s="19">
        <f aca="true" t="shared" si="3" ref="K9:L14">RANK(J9,J$9:J$14,1)</f>
        <v>1</v>
      </c>
      <c r="L9" s="19">
        <f t="shared" si="3"/>
        <v>1</v>
      </c>
      <c r="M9" s="55">
        <f aca="true" t="shared" si="4" ref="M9:M14">H9*I9</f>
        <v>13252.999999999998</v>
      </c>
      <c r="N9" s="19">
        <f aca="true" t="shared" si="5" ref="N9:O14">RANK(M9,M$9:M$14,1)</f>
        <v>1</v>
      </c>
      <c r="O9" s="19">
        <f t="shared" si="5"/>
        <v>1</v>
      </c>
      <c r="P9" s="33">
        <f aca="true" t="shared" si="6" ref="P9:P14">O9*1</f>
        <v>1</v>
      </c>
    </row>
    <row r="10" spans="1:16" ht="15" customHeight="1">
      <c r="A10" s="6"/>
      <c r="B10" s="98">
        <v>7400</v>
      </c>
      <c r="C10" s="98" t="s">
        <v>103</v>
      </c>
      <c r="D10" s="98" t="s">
        <v>25</v>
      </c>
      <c r="E10" s="98" t="s">
        <v>26</v>
      </c>
      <c r="F10" s="1">
        <v>0.5694328703703704</v>
      </c>
      <c r="G10" s="17">
        <f t="shared" si="0"/>
        <v>0.13193287037037038</v>
      </c>
      <c r="H10" s="18">
        <f t="shared" si="1"/>
        <v>11399</v>
      </c>
      <c r="I10" s="62">
        <v>1.166</v>
      </c>
      <c r="J10" s="55">
        <f t="shared" si="2"/>
        <v>13291.233999999999</v>
      </c>
      <c r="K10" s="19">
        <f t="shared" si="3"/>
        <v>2</v>
      </c>
      <c r="L10" s="19">
        <f t="shared" si="3"/>
        <v>2</v>
      </c>
      <c r="M10" s="55">
        <f t="shared" si="4"/>
        <v>13291.233999999999</v>
      </c>
      <c r="N10" s="19">
        <f t="shared" si="5"/>
        <v>2</v>
      </c>
      <c r="O10" s="19">
        <f t="shared" si="5"/>
        <v>2</v>
      </c>
      <c r="P10" s="33">
        <f t="shared" si="6"/>
        <v>2</v>
      </c>
    </row>
    <row r="11" spans="1:16" ht="15" customHeight="1">
      <c r="A11" s="6"/>
      <c r="B11" s="83">
        <v>77777</v>
      </c>
      <c r="C11" s="83" t="s">
        <v>104</v>
      </c>
      <c r="D11" s="83" t="s">
        <v>25</v>
      </c>
      <c r="E11" s="83" t="s">
        <v>105</v>
      </c>
      <c r="F11" s="1">
        <v>0.5703935185185185</v>
      </c>
      <c r="G11" s="17">
        <f t="shared" si="0"/>
        <v>0.1328935185185185</v>
      </c>
      <c r="H11" s="18">
        <f t="shared" si="1"/>
        <v>11482</v>
      </c>
      <c r="I11" s="62">
        <v>1.161</v>
      </c>
      <c r="J11" s="55">
        <f t="shared" si="2"/>
        <v>13330.602</v>
      </c>
      <c r="K11" s="19">
        <f t="shared" si="3"/>
        <v>3</v>
      </c>
      <c r="L11" s="19">
        <f t="shared" si="3"/>
        <v>3</v>
      </c>
      <c r="M11" s="55">
        <f t="shared" si="4"/>
        <v>13330.602</v>
      </c>
      <c r="N11" s="19">
        <f t="shared" si="5"/>
        <v>3</v>
      </c>
      <c r="O11" s="19">
        <f t="shared" si="5"/>
        <v>3</v>
      </c>
      <c r="P11" s="33">
        <f t="shared" si="6"/>
        <v>3</v>
      </c>
    </row>
    <row r="12" spans="1:16" ht="15" customHeight="1">
      <c r="A12" s="6"/>
      <c r="B12" s="83" t="s">
        <v>100</v>
      </c>
      <c r="C12" s="83" t="s">
        <v>101</v>
      </c>
      <c r="D12" s="83" t="s">
        <v>25</v>
      </c>
      <c r="E12" s="85" t="s">
        <v>102</v>
      </c>
      <c r="F12" s="1">
        <v>0.5705439814814816</v>
      </c>
      <c r="G12" s="17">
        <f t="shared" si="0"/>
        <v>0.13304398148148155</v>
      </c>
      <c r="H12" s="18">
        <f t="shared" si="1"/>
        <v>11495</v>
      </c>
      <c r="I12" s="63">
        <v>1.17</v>
      </c>
      <c r="J12" s="18">
        <f t="shared" si="2"/>
        <v>13449.15</v>
      </c>
      <c r="K12" s="19">
        <f t="shared" si="3"/>
        <v>4</v>
      </c>
      <c r="L12" s="19">
        <f t="shared" si="3"/>
        <v>4</v>
      </c>
      <c r="M12" s="18">
        <f t="shared" si="4"/>
        <v>13449.15</v>
      </c>
      <c r="N12" s="19">
        <f t="shared" si="5"/>
        <v>4</v>
      </c>
      <c r="O12" s="19">
        <f t="shared" si="5"/>
        <v>4</v>
      </c>
      <c r="P12" s="33">
        <f t="shared" si="6"/>
        <v>4</v>
      </c>
    </row>
    <row r="13" spans="1:16" ht="15" customHeight="1">
      <c r="A13" s="6"/>
      <c r="B13" s="82">
        <v>2040</v>
      </c>
      <c r="C13" s="83" t="s">
        <v>27</v>
      </c>
      <c r="D13" s="82" t="s">
        <v>28</v>
      </c>
      <c r="E13" s="85" t="s">
        <v>29</v>
      </c>
      <c r="F13" s="1">
        <v>0.5716898148148148</v>
      </c>
      <c r="G13" s="17">
        <f t="shared" si="0"/>
        <v>0.13418981481481485</v>
      </c>
      <c r="H13" s="18">
        <f t="shared" si="1"/>
        <v>11594</v>
      </c>
      <c r="I13" s="63">
        <v>1.166</v>
      </c>
      <c r="J13" s="55">
        <f t="shared" si="2"/>
        <v>13518.604</v>
      </c>
      <c r="K13" s="19">
        <f t="shared" si="3"/>
        <v>5</v>
      </c>
      <c r="L13" s="19">
        <f t="shared" si="3"/>
        <v>5</v>
      </c>
      <c r="M13" s="55">
        <f t="shared" si="4"/>
        <v>13518.604</v>
      </c>
      <c r="N13" s="19">
        <f t="shared" si="5"/>
        <v>5</v>
      </c>
      <c r="O13" s="19">
        <f t="shared" si="5"/>
        <v>5</v>
      </c>
      <c r="P13" s="33">
        <f t="shared" si="6"/>
        <v>5</v>
      </c>
    </row>
    <row r="14" spans="1:16" ht="15" customHeight="1">
      <c r="A14" s="6"/>
      <c r="B14" s="82">
        <v>191</v>
      </c>
      <c r="C14" s="83" t="s">
        <v>84</v>
      </c>
      <c r="D14" s="82" t="s">
        <v>30</v>
      </c>
      <c r="E14" s="83" t="s">
        <v>85</v>
      </c>
      <c r="F14" s="35">
        <v>0.5695486111111111</v>
      </c>
      <c r="G14" s="17">
        <f t="shared" si="0"/>
        <v>0.1320486111111111</v>
      </c>
      <c r="H14" s="18">
        <f t="shared" si="1"/>
        <v>11409</v>
      </c>
      <c r="I14" s="64">
        <v>1.376</v>
      </c>
      <c r="J14" s="18">
        <f t="shared" si="2"/>
        <v>15698.784</v>
      </c>
      <c r="K14" s="19">
        <f t="shared" si="3"/>
        <v>6</v>
      </c>
      <c r="L14" s="19">
        <f t="shared" si="3"/>
        <v>6</v>
      </c>
      <c r="M14" s="18">
        <f t="shared" si="4"/>
        <v>15698.784</v>
      </c>
      <c r="N14" s="19">
        <f t="shared" si="5"/>
        <v>6</v>
      </c>
      <c r="O14" s="19">
        <f t="shared" si="5"/>
        <v>6</v>
      </c>
      <c r="P14" s="33">
        <f t="shared" si="6"/>
        <v>6</v>
      </c>
    </row>
    <row r="15" spans="1:16" ht="15" customHeight="1">
      <c r="A15" s="6"/>
      <c r="B15" s="95"/>
      <c r="C15" s="95"/>
      <c r="D15" s="95"/>
      <c r="E15" s="95"/>
      <c r="F15" s="93"/>
      <c r="G15" s="22"/>
      <c r="H15" s="23"/>
      <c r="I15" s="97"/>
      <c r="J15" s="23"/>
      <c r="K15" s="24"/>
      <c r="L15" s="24"/>
      <c r="M15" s="23"/>
      <c r="N15" s="24"/>
      <c r="O15" s="24"/>
      <c r="P15" s="36"/>
    </row>
    <row r="16" spans="1:16" ht="18" customHeight="1">
      <c r="A16" s="2" t="s">
        <v>24</v>
      </c>
      <c r="E16" s="4"/>
      <c r="F16" s="4"/>
      <c r="G16" s="8" t="s">
        <v>0</v>
      </c>
      <c r="H16" s="61">
        <v>0.4375</v>
      </c>
      <c r="I16" s="9"/>
      <c r="J16" s="10"/>
      <c r="K16" s="11"/>
      <c r="L16" s="4"/>
      <c r="M16" s="11"/>
      <c r="N16" s="11"/>
      <c r="O16" s="4"/>
      <c r="P16" s="30"/>
    </row>
    <row r="17" spans="1:16" ht="12" customHeight="1">
      <c r="A17" s="6"/>
      <c r="B17" s="72" t="s">
        <v>1</v>
      </c>
      <c r="C17" s="107" t="s">
        <v>2</v>
      </c>
      <c r="D17" s="109" t="s">
        <v>3</v>
      </c>
      <c r="E17" s="109" t="s">
        <v>4</v>
      </c>
      <c r="F17" s="12" t="s">
        <v>5</v>
      </c>
      <c r="G17" s="53" t="s">
        <v>6</v>
      </c>
      <c r="H17" s="54"/>
      <c r="I17" s="105" t="s">
        <v>7</v>
      </c>
      <c r="J17" s="50" t="s">
        <v>8</v>
      </c>
      <c r="K17" s="51"/>
      <c r="L17" s="52"/>
      <c r="M17" s="50" t="s">
        <v>9</v>
      </c>
      <c r="N17" s="51"/>
      <c r="O17" s="52"/>
      <c r="P17" s="31" t="s">
        <v>18</v>
      </c>
    </row>
    <row r="18" spans="1:16" ht="12" customHeight="1">
      <c r="A18" s="6"/>
      <c r="B18" s="71" t="s">
        <v>10</v>
      </c>
      <c r="C18" s="108"/>
      <c r="D18" s="110"/>
      <c r="E18" s="110"/>
      <c r="F18" s="45" t="s">
        <v>11</v>
      </c>
      <c r="G18" s="13" t="s">
        <v>11</v>
      </c>
      <c r="H18" s="14" t="s">
        <v>12</v>
      </c>
      <c r="I18" s="106"/>
      <c r="J18" s="15" t="s">
        <v>13</v>
      </c>
      <c r="K18" s="15" t="s">
        <v>14</v>
      </c>
      <c r="L18" s="16" t="s">
        <v>15</v>
      </c>
      <c r="M18" s="15" t="s">
        <v>13</v>
      </c>
      <c r="N18" s="15" t="s">
        <v>14</v>
      </c>
      <c r="O18" s="16" t="s">
        <v>15</v>
      </c>
      <c r="P18" s="32" t="s">
        <v>16</v>
      </c>
    </row>
    <row r="19" spans="1:16" ht="15" customHeight="1">
      <c r="A19" s="6"/>
      <c r="B19" s="82">
        <v>5050</v>
      </c>
      <c r="C19" s="84" t="s">
        <v>31</v>
      </c>
      <c r="D19" s="82" t="s">
        <v>32</v>
      </c>
      <c r="E19" s="86" t="s">
        <v>53</v>
      </c>
      <c r="F19" s="1">
        <v>0.5801273148148148</v>
      </c>
      <c r="G19" s="17">
        <f>IF(F19&gt;H$16,F19-H$16,F19+24-H$16)</f>
        <v>0.14262731481481483</v>
      </c>
      <c r="H19" s="18">
        <f>HOUR(G19)*60*60+MINUTE(G19)*60+SECOND(G19)</f>
        <v>12323</v>
      </c>
      <c r="I19" s="65">
        <v>1.076</v>
      </c>
      <c r="J19" s="55">
        <f>H19*I19</f>
        <v>13259.548</v>
      </c>
      <c r="K19" s="19">
        <f aca="true" t="shared" si="7" ref="K19:L21">RANK(J19,J$19:J$21,1)</f>
        <v>1</v>
      </c>
      <c r="L19" s="19">
        <f t="shared" si="7"/>
        <v>1</v>
      </c>
      <c r="M19" s="55">
        <f>H19*I19</f>
        <v>13259.548</v>
      </c>
      <c r="N19" s="19">
        <f aca="true" t="shared" si="8" ref="N19:O21">RANK(M19,M$19:M$21,1)</f>
        <v>1</v>
      </c>
      <c r="O19" s="19">
        <f t="shared" si="8"/>
        <v>1</v>
      </c>
      <c r="P19" s="33">
        <f>O19*1</f>
        <v>1</v>
      </c>
    </row>
    <row r="20" spans="1:16" ht="15" customHeight="1">
      <c r="A20" s="6"/>
      <c r="B20" s="82">
        <v>364</v>
      </c>
      <c r="C20" s="84" t="s">
        <v>108</v>
      </c>
      <c r="D20" s="82" t="s">
        <v>30</v>
      </c>
      <c r="E20" s="73" t="s">
        <v>109</v>
      </c>
      <c r="F20" s="1">
        <v>0.5769328703703703</v>
      </c>
      <c r="G20" s="17">
        <f>IF(F20&gt;H$16,F20-H$16,F20+24-H$16)</f>
        <v>0.13943287037037033</v>
      </c>
      <c r="H20" s="18">
        <f>HOUR(G20)*60*60+MINUTE(G20)*60+SECOND(G20)</f>
        <v>12047</v>
      </c>
      <c r="I20" s="64">
        <v>1.107</v>
      </c>
      <c r="J20" s="55">
        <f>H20*I20</f>
        <v>13336.029</v>
      </c>
      <c r="K20" s="19">
        <f t="shared" si="7"/>
        <v>2</v>
      </c>
      <c r="L20" s="19">
        <f t="shared" si="7"/>
        <v>2</v>
      </c>
      <c r="M20" s="55">
        <f>H20*I20</f>
        <v>13336.029</v>
      </c>
      <c r="N20" s="19">
        <f t="shared" si="8"/>
        <v>2</v>
      </c>
      <c r="O20" s="19">
        <f t="shared" si="8"/>
        <v>2</v>
      </c>
      <c r="P20" s="33">
        <f>O20*1</f>
        <v>2</v>
      </c>
    </row>
    <row r="21" spans="1:16" ht="15" customHeight="1">
      <c r="A21" s="6"/>
      <c r="B21" s="82">
        <v>4004</v>
      </c>
      <c r="C21" s="84" t="s">
        <v>81</v>
      </c>
      <c r="D21" s="82" t="s">
        <v>82</v>
      </c>
      <c r="E21" s="73" t="s">
        <v>83</v>
      </c>
      <c r="F21" s="35">
        <v>0.58</v>
      </c>
      <c r="G21" s="17">
        <f>IF(F21&gt;H$16,F21-H$16,F21+24-H$16)</f>
        <v>0.14249999999999996</v>
      </c>
      <c r="H21" s="18">
        <f>HOUR(G21)*60*60+MINUTE(G21)*60+SECOND(G21)</f>
        <v>12312</v>
      </c>
      <c r="I21" s="64">
        <v>1.084</v>
      </c>
      <c r="J21" s="18">
        <f>H21*I21</f>
        <v>13346.208</v>
      </c>
      <c r="K21" s="19">
        <f t="shared" si="7"/>
        <v>3</v>
      </c>
      <c r="L21" s="19">
        <f t="shared" si="7"/>
        <v>3</v>
      </c>
      <c r="M21" s="18">
        <f>H21*I21</f>
        <v>13346.208</v>
      </c>
      <c r="N21" s="19">
        <f t="shared" si="8"/>
        <v>3</v>
      </c>
      <c r="O21" s="19">
        <f t="shared" si="8"/>
        <v>3</v>
      </c>
      <c r="P21" s="33">
        <f>O21*1</f>
        <v>3</v>
      </c>
    </row>
    <row r="22" spans="1:16" ht="15" customHeight="1">
      <c r="A22" s="6"/>
      <c r="B22" s="95"/>
      <c r="C22" s="95"/>
      <c r="D22" s="95"/>
      <c r="E22" s="96"/>
      <c r="F22" s="93"/>
      <c r="G22" s="22"/>
      <c r="H22" s="23"/>
      <c r="I22" s="94"/>
      <c r="J22" s="23"/>
      <c r="K22" s="24"/>
      <c r="L22" s="24"/>
      <c r="M22" s="23"/>
      <c r="N22" s="24"/>
      <c r="O22" s="24"/>
      <c r="P22" s="36"/>
    </row>
    <row r="23" spans="1:16" ht="18" customHeight="1">
      <c r="A23" s="2" t="s">
        <v>19</v>
      </c>
      <c r="E23" s="4"/>
      <c r="F23" s="4"/>
      <c r="G23" s="8" t="s">
        <v>0</v>
      </c>
      <c r="H23" s="61">
        <v>0.4375</v>
      </c>
      <c r="I23" s="9"/>
      <c r="J23" s="10"/>
      <c r="K23" s="11"/>
      <c r="L23" s="4"/>
      <c r="M23" s="11"/>
      <c r="N23" s="11"/>
      <c r="O23" s="4"/>
      <c r="P23" s="30"/>
    </row>
    <row r="24" spans="1:16" ht="12" customHeight="1">
      <c r="A24" s="6"/>
      <c r="B24" s="26" t="s">
        <v>1</v>
      </c>
      <c r="C24" s="101" t="s">
        <v>2</v>
      </c>
      <c r="D24" s="103" t="s">
        <v>3</v>
      </c>
      <c r="E24" s="103" t="s">
        <v>4</v>
      </c>
      <c r="F24" s="12" t="s">
        <v>5</v>
      </c>
      <c r="G24" s="53" t="s">
        <v>6</v>
      </c>
      <c r="H24" s="54"/>
      <c r="I24" s="105" t="s">
        <v>7</v>
      </c>
      <c r="J24" s="50" t="s">
        <v>8</v>
      </c>
      <c r="K24" s="51"/>
      <c r="L24" s="52"/>
      <c r="M24" s="50" t="s">
        <v>9</v>
      </c>
      <c r="N24" s="51"/>
      <c r="O24" s="52"/>
      <c r="P24" s="31" t="s">
        <v>18</v>
      </c>
    </row>
    <row r="25" spans="1:16" ht="12" customHeight="1">
      <c r="A25" s="6"/>
      <c r="B25" s="27" t="s">
        <v>10</v>
      </c>
      <c r="C25" s="102"/>
      <c r="D25" s="104"/>
      <c r="E25" s="104"/>
      <c r="F25" s="45" t="s">
        <v>11</v>
      </c>
      <c r="G25" s="13" t="s">
        <v>11</v>
      </c>
      <c r="H25" s="14" t="s">
        <v>12</v>
      </c>
      <c r="I25" s="106"/>
      <c r="J25" s="15" t="s">
        <v>13</v>
      </c>
      <c r="K25" s="15" t="s">
        <v>14</v>
      </c>
      <c r="L25" s="16" t="s">
        <v>15</v>
      </c>
      <c r="M25" s="15" t="s">
        <v>13</v>
      </c>
      <c r="N25" s="15" t="s">
        <v>14</v>
      </c>
      <c r="O25" s="16" t="s">
        <v>15</v>
      </c>
      <c r="P25" s="32" t="s">
        <v>16</v>
      </c>
    </row>
    <row r="26" spans="1:16" ht="15" customHeight="1">
      <c r="A26" s="6"/>
      <c r="B26" s="80">
        <v>1776</v>
      </c>
      <c r="C26" s="77" t="s">
        <v>34</v>
      </c>
      <c r="D26" s="80" t="s">
        <v>32</v>
      </c>
      <c r="E26" s="75" t="s">
        <v>35</v>
      </c>
      <c r="F26" s="1">
        <v>0.5798263888888889</v>
      </c>
      <c r="G26" s="17">
        <f aca="true" t="shared" si="9" ref="G26:G35">IF(F26&gt;H$23,F26-H$23,F26+24-H$23)</f>
        <v>0.14232638888888893</v>
      </c>
      <c r="H26" s="18">
        <f aca="true" t="shared" si="10" ref="H26:H35">HOUR(G26)*60*60+MINUTE(G26)*60+SECOND(G26)</f>
        <v>12297</v>
      </c>
      <c r="I26" s="66">
        <v>1.045</v>
      </c>
      <c r="J26" s="18">
        <f aca="true" t="shared" si="11" ref="J26:J35">H26*I26</f>
        <v>12850.365</v>
      </c>
      <c r="K26" s="19">
        <f aca="true" t="shared" si="12" ref="K26:L35">RANK(J26,J$26:J$35,1)</f>
        <v>1</v>
      </c>
      <c r="L26" s="19">
        <f t="shared" si="12"/>
        <v>1</v>
      </c>
      <c r="M26" s="18">
        <f aca="true" t="shared" si="13" ref="M26:M35">H26*I26</f>
        <v>12850.365</v>
      </c>
      <c r="N26" s="19">
        <f aca="true" t="shared" si="14" ref="N26:O35">RANK(M26,M$26:M$35,1)</f>
        <v>1</v>
      </c>
      <c r="O26" s="19">
        <f t="shared" si="14"/>
        <v>1</v>
      </c>
      <c r="P26" s="33">
        <f aca="true" t="shared" si="15" ref="P26:P35">O26*1</f>
        <v>1</v>
      </c>
    </row>
    <row r="27" spans="1:16" ht="15" customHeight="1">
      <c r="A27" s="6"/>
      <c r="B27" s="78">
        <v>1582</v>
      </c>
      <c r="C27" s="76" t="s">
        <v>46</v>
      </c>
      <c r="D27" s="78" t="s">
        <v>40</v>
      </c>
      <c r="E27" s="74" t="s">
        <v>47</v>
      </c>
      <c r="F27" s="1">
        <v>0.5814583333333333</v>
      </c>
      <c r="G27" s="17">
        <f t="shared" si="9"/>
        <v>0.1439583333333333</v>
      </c>
      <c r="H27" s="18">
        <f t="shared" si="10"/>
        <v>12438</v>
      </c>
      <c r="I27" s="65">
        <v>1.037</v>
      </c>
      <c r="J27" s="18">
        <f t="shared" si="11"/>
        <v>12898.205999999998</v>
      </c>
      <c r="K27" s="19">
        <f t="shared" si="12"/>
        <v>2</v>
      </c>
      <c r="L27" s="19">
        <f t="shared" si="12"/>
        <v>2</v>
      </c>
      <c r="M27" s="18">
        <f t="shared" si="13"/>
        <v>12898.205999999998</v>
      </c>
      <c r="N27" s="19">
        <f t="shared" si="14"/>
        <v>2</v>
      </c>
      <c r="O27" s="19">
        <f t="shared" si="14"/>
        <v>2</v>
      </c>
      <c r="P27" s="33">
        <f t="shared" si="15"/>
        <v>2</v>
      </c>
    </row>
    <row r="28" spans="1:16" ht="15" customHeight="1">
      <c r="A28" s="6"/>
      <c r="B28" s="78">
        <v>508</v>
      </c>
      <c r="C28" s="76" t="s">
        <v>48</v>
      </c>
      <c r="D28" s="78" t="s">
        <v>40</v>
      </c>
      <c r="E28" s="75" t="s">
        <v>114</v>
      </c>
      <c r="F28" s="1">
        <v>0.5846643518518518</v>
      </c>
      <c r="G28" s="17">
        <f t="shared" si="9"/>
        <v>0.14716435185185184</v>
      </c>
      <c r="H28" s="18">
        <f t="shared" si="10"/>
        <v>12715</v>
      </c>
      <c r="I28" s="65">
        <v>1.036</v>
      </c>
      <c r="J28" s="18">
        <f t="shared" si="11"/>
        <v>13172.74</v>
      </c>
      <c r="K28" s="19">
        <f t="shared" si="12"/>
        <v>3</v>
      </c>
      <c r="L28" s="19">
        <f t="shared" si="12"/>
        <v>3</v>
      </c>
      <c r="M28" s="18">
        <f t="shared" si="13"/>
        <v>13172.74</v>
      </c>
      <c r="N28" s="19">
        <f t="shared" si="14"/>
        <v>3</v>
      </c>
      <c r="O28" s="19">
        <f t="shared" si="14"/>
        <v>3</v>
      </c>
      <c r="P28" s="33">
        <f t="shared" si="15"/>
        <v>3</v>
      </c>
    </row>
    <row r="29" spans="1:16" ht="15" customHeight="1">
      <c r="A29" s="6"/>
      <c r="B29" s="78">
        <v>1773</v>
      </c>
      <c r="C29" s="76" t="s">
        <v>36</v>
      </c>
      <c r="D29" s="78" t="s">
        <v>32</v>
      </c>
      <c r="E29" s="74" t="s">
        <v>37</v>
      </c>
      <c r="F29" s="1">
        <v>0.5851273148148148</v>
      </c>
      <c r="G29" s="17">
        <f t="shared" si="9"/>
        <v>0.14762731481481484</v>
      </c>
      <c r="H29" s="18">
        <f t="shared" si="10"/>
        <v>12755</v>
      </c>
      <c r="I29" s="65">
        <v>1.045</v>
      </c>
      <c r="J29" s="18">
        <f t="shared" si="11"/>
        <v>13328.974999999999</v>
      </c>
      <c r="K29" s="19">
        <f t="shared" si="12"/>
        <v>4</v>
      </c>
      <c r="L29" s="19">
        <f t="shared" si="12"/>
        <v>4</v>
      </c>
      <c r="M29" s="18">
        <f t="shared" si="13"/>
        <v>13328.974999999999</v>
      </c>
      <c r="N29" s="19">
        <f t="shared" si="14"/>
        <v>4</v>
      </c>
      <c r="O29" s="19">
        <f t="shared" si="14"/>
        <v>4</v>
      </c>
      <c r="P29" s="33">
        <f t="shared" si="15"/>
        <v>4</v>
      </c>
    </row>
    <row r="30" spans="1:16" ht="15" customHeight="1">
      <c r="A30" s="6"/>
      <c r="B30" s="78">
        <v>1014</v>
      </c>
      <c r="C30" s="76" t="s">
        <v>42</v>
      </c>
      <c r="D30" s="78" t="s">
        <v>40</v>
      </c>
      <c r="E30" s="74" t="s">
        <v>43</v>
      </c>
      <c r="F30" s="1">
        <v>0.5861805555555556</v>
      </c>
      <c r="G30" s="17">
        <f t="shared" si="9"/>
        <v>0.1486805555555556</v>
      </c>
      <c r="H30" s="18">
        <f t="shared" si="10"/>
        <v>12846</v>
      </c>
      <c r="I30" s="65">
        <v>1.039</v>
      </c>
      <c r="J30" s="18">
        <f t="shared" si="11"/>
        <v>13346.993999999999</v>
      </c>
      <c r="K30" s="19">
        <f t="shared" si="12"/>
        <v>5</v>
      </c>
      <c r="L30" s="19">
        <f t="shared" si="12"/>
        <v>5</v>
      </c>
      <c r="M30" s="18">
        <f t="shared" si="13"/>
        <v>13346.993999999999</v>
      </c>
      <c r="N30" s="19">
        <f t="shared" si="14"/>
        <v>5</v>
      </c>
      <c r="O30" s="19">
        <f t="shared" si="14"/>
        <v>5</v>
      </c>
      <c r="P30" s="33">
        <f t="shared" si="15"/>
        <v>5</v>
      </c>
    </row>
    <row r="31" spans="1:16" ht="15" customHeight="1">
      <c r="A31" s="6"/>
      <c r="B31" s="78">
        <v>10101</v>
      </c>
      <c r="C31" s="76" t="s">
        <v>113</v>
      </c>
      <c r="D31" s="78" t="s">
        <v>40</v>
      </c>
      <c r="E31" s="74" t="s">
        <v>33</v>
      </c>
      <c r="F31" s="1">
        <v>0.5876041666666666</v>
      </c>
      <c r="G31" s="17">
        <f t="shared" si="9"/>
        <v>0.1501041666666666</v>
      </c>
      <c r="H31" s="18">
        <f t="shared" si="10"/>
        <v>12969</v>
      </c>
      <c r="I31" s="68">
        <v>1.04</v>
      </c>
      <c r="J31" s="18">
        <f t="shared" si="11"/>
        <v>13487.76</v>
      </c>
      <c r="K31" s="19">
        <f t="shared" si="12"/>
        <v>6</v>
      </c>
      <c r="L31" s="19">
        <f t="shared" si="12"/>
        <v>6</v>
      </c>
      <c r="M31" s="18">
        <f t="shared" si="13"/>
        <v>13487.76</v>
      </c>
      <c r="N31" s="19">
        <f t="shared" si="14"/>
        <v>6</v>
      </c>
      <c r="O31" s="19">
        <f t="shared" si="14"/>
        <v>6</v>
      </c>
      <c r="P31" s="33">
        <f t="shared" si="15"/>
        <v>6</v>
      </c>
    </row>
    <row r="32" spans="1:16" ht="15" customHeight="1">
      <c r="A32" s="6"/>
      <c r="B32" s="78">
        <v>471</v>
      </c>
      <c r="C32" s="76" t="s">
        <v>39</v>
      </c>
      <c r="D32" s="78" t="s">
        <v>40</v>
      </c>
      <c r="E32" s="74" t="s">
        <v>41</v>
      </c>
      <c r="F32" s="1">
        <v>0.5923958333333333</v>
      </c>
      <c r="G32" s="17">
        <f t="shared" si="9"/>
        <v>0.15489583333333334</v>
      </c>
      <c r="H32" s="18">
        <f t="shared" si="10"/>
        <v>13383</v>
      </c>
      <c r="I32" s="65">
        <v>1.039</v>
      </c>
      <c r="J32" s="18">
        <f t="shared" si="11"/>
        <v>13904.936999999998</v>
      </c>
      <c r="K32" s="19">
        <f t="shared" si="12"/>
        <v>7</v>
      </c>
      <c r="L32" s="19">
        <f t="shared" si="12"/>
        <v>7</v>
      </c>
      <c r="M32" s="18">
        <f t="shared" si="13"/>
        <v>13904.936999999998</v>
      </c>
      <c r="N32" s="19">
        <f t="shared" si="14"/>
        <v>7</v>
      </c>
      <c r="O32" s="19">
        <f t="shared" si="14"/>
        <v>7</v>
      </c>
      <c r="P32" s="33">
        <f t="shared" si="15"/>
        <v>7</v>
      </c>
    </row>
    <row r="33" spans="1:16" ht="15" customHeight="1">
      <c r="A33" s="6"/>
      <c r="B33" s="78">
        <v>1775</v>
      </c>
      <c r="C33" s="76" t="s">
        <v>111</v>
      </c>
      <c r="D33" s="78" t="s">
        <v>32</v>
      </c>
      <c r="E33" s="74" t="s">
        <v>112</v>
      </c>
      <c r="F33" s="1">
        <v>0.5921412037037037</v>
      </c>
      <c r="G33" s="17">
        <f t="shared" si="9"/>
        <v>0.1546412037037037</v>
      </c>
      <c r="H33" s="18">
        <f t="shared" si="10"/>
        <v>13361</v>
      </c>
      <c r="I33" s="65">
        <v>1.045</v>
      </c>
      <c r="J33" s="18">
        <f t="shared" si="11"/>
        <v>13962.244999999999</v>
      </c>
      <c r="K33" s="19">
        <f t="shared" si="12"/>
        <v>8</v>
      </c>
      <c r="L33" s="19">
        <f t="shared" si="12"/>
        <v>8</v>
      </c>
      <c r="M33" s="18">
        <f t="shared" si="13"/>
        <v>13962.244999999999</v>
      </c>
      <c r="N33" s="19">
        <f t="shared" si="14"/>
        <v>8</v>
      </c>
      <c r="O33" s="19">
        <f t="shared" si="14"/>
        <v>8</v>
      </c>
      <c r="P33" s="33">
        <f t="shared" si="15"/>
        <v>8</v>
      </c>
    </row>
    <row r="34" spans="1:16" ht="15" customHeight="1">
      <c r="A34" s="6"/>
      <c r="B34" s="83">
        <v>4440</v>
      </c>
      <c r="C34" s="99" t="s">
        <v>44</v>
      </c>
      <c r="D34" s="83" t="s">
        <v>45</v>
      </c>
      <c r="E34" s="87" t="s">
        <v>86</v>
      </c>
      <c r="F34" s="1">
        <v>0.595474537037037</v>
      </c>
      <c r="G34" s="17">
        <f t="shared" si="9"/>
        <v>0.157974537037037</v>
      </c>
      <c r="H34" s="18">
        <f t="shared" si="10"/>
        <v>13649</v>
      </c>
      <c r="I34" s="100">
        <v>1.039</v>
      </c>
      <c r="J34" s="18">
        <f t="shared" si="11"/>
        <v>14181.311</v>
      </c>
      <c r="K34" s="19">
        <f t="shared" si="12"/>
        <v>9</v>
      </c>
      <c r="L34" s="19">
        <f t="shared" si="12"/>
        <v>9</v>
      </c>
      <c r="M34" s="18">
        <f t="shared" si="13"/>
        <v>14181.311</v>
      </c>
      <c r="N34" s="19">
        <f t="shared" si="14"/>
        <v>9</v>
      </c>
      <c r="O34" s="19">
        <f t="shared" si="14"/>
        <v>9</v>
      </c>
      <c r="P34" s="33">
        <f t="shared" si="15"/>
        <v>9</v>
      </c>
    </row>
    <row r="35" spans="1:16" ht="15" customHeight="1">
      <c r="A35" s="6"/>
      <c r="B35" s="78">
        <v>1774</v>
      </c>
      <c r="C35" s="77" t="s">
        <v>38</v>
      </c>
      <c r="D35" s="78" t="s">
        <v>32</v>
      </c>
      <c r="E35" s="74" t="s">
        <v>110</v>
      </c>
      <c r="F35" s="35">
        <v>0.597037037037037</v>
      </c>
      <c r="G35" s="17">
        <f t="shared" si="9"/>
        <v>0.15953703703703703</v>
      </c>
      <c r="H35" s="18">
        <f t="shared" si="10"/>
        <v>13784</v>
      </c>
      <c r="I35" s="66">
        <v>1.045</v>
      </c>
      <c r="J35" s="18">
        <f t="shared" si="11"/>
        <v>14404.279999999999</v>
      </c>
      <c r="K35" s="19">
        <f t="shared" si="12"/>
        <v>10</v>
      </c>
      <c r="L35" s="19">
        <f t="shared" si="12"/>
        <v>10</v>
      </c>
      <c r="M35" s="18">
        <f t="shared" si="13"/>
        <v>14404.279999999999</v>
      </c>
      <c r="N35" s="19">
        <f t="shared" si="14"/>
        <v>10</v>
      </c>
      <c r="O35" s="19">
        <f t="shared" si="14"/>
        <v>10</v>
      </c>
      <c r="P35" s="33">
        <f t="shared" si="15"/>
        <v>10</v>
      </c>
    </row>
    <row r="36" spans="1:16" ht="15" customHeight="1">
      <c r="A36" s="6"/>
      <c r="B36" s="92"/>
      <c r="C36" s="92"/>
      <c r="D36" s="92"/>
      <c r="E36" s="92"/>
      <c r="F36" s="93"/>
      <c r="G36" s="22"/>
      <c r="H36" s="23"/>
      <c r="I36" s="94"/>
      <c r="J36" s="23"/>
      <c r="K36" s="24"/>
      <c r="L36" s="24"/>
      <c r="M36" s="23"/>
      <c r="N36" s="24"/>
      <c r="O36" s="24"/>
      <c r="P36" s="36"/>
    </row>
    <row r="37" spans="1:17" s="5" customFormat="1" ht="15" customHeight="1">
      <c r="A37" s="38"/>
      <c r="C37" s="56"/>
      <c r="D37" s="48" t="s">
        <v>22</v>
      </c>
      <c r="E37" s="3"/>
      <c r="F37" s="39"/>
      <c r="G37" s="40"/>
      <c r="H37" s="41"/>
      <c r="I37" s="42"/>
      <c r="J37" s="44"/>
      <c r="K37" s="42"/>
      <c r="L37" s="43"/>
      <c r="M37" s="28" t="s">
        <v>17</v>
      </c>
      <c r="N37" s="42"/>
      <c r="O37" s="43"/>
      <c r="P37" s="28"/>
      <c r="Q37" s="49"/>
    </row>
    <row r="38" ht="15" customHeight="1">
      <c r="M38" s="43" t="s">
        <v>154</v>
      </c>
    </row>
    <row r="39" spans="1:16" ht="15" customHeight="1">
      <c r="A39" s="6"/>
      <c r="B39" s="92"/>
      <c r="C39" s="92"/>
      <c r="D39" s="92"/>
      <c r="E39" s="92"/>
      <c r="F39" s="93"/>
      <c r="G39" s="22"/>
      <c r="H39" s="23"/>
      <c r="I39" s="94"/>
      <c r="J39" s="23"/>
      <c r="K39" s="24"/>
      <c r="L39" s="24"/>
      <c r="M39" s="23"/>
      <c r="N39" s="24"/>
      <c r="O39" s="24"/>
      <c r="P39" s="36"/>
    </row>
    <row r="40" spans="1:16" ht="15" customHeight="1">
      <c r="A40" s="6"/>
      <c r="B40" s="92"/>
      <c r="C40" s="92"/>
      <c r="D40" s="92"/>
      <c r="E40" s="92"/>
      <c r="F40" s="93"/>
      <c r="G40" s="22"/>
      <c r="H40" s="23"/>
      <c r="I40" s="94"/>
      <c r="J40" s="23"/>
      <c r="K40" s="24"/>
      <c r="L40" s="24"/>
      <c r="M40" s="23"/>
      <c r="N40" s="24"/>
      <c r="O40" s="24"/>
      <c r="P40" s="36"/>
    </row>
    <row r="41" spans="1:16" ht="15" customHeight="1">
      <c r="A41" s="6"/>
      <c r="B41" s="92"/>
      <c r="C41" s="92"/>
      <c r="D41" s="92"/>
      <c r="E41" s="92"/>
      <c r="F41" s="93"/>
      <c r="G41" s="22"/>
      <c r="H41" s="23"/>
      <c r="I41" s="94"/>
      <c r="J41" s="23"/>
      <c r="K41" s="24"/>
      <c r="L41" s="24"/>
      <c r="M41" s="23"/>
      <c r="N41" s="24"/>
      <c r="O41" s="24"/>
      <c r="P41" s="36"/>
    </row>
    <row r="42" spans="1:16" ht="15" customHeight="1">
      <c r="A42" s="6"/>
      <c r="B42" s="92"/>
      <c r="C42" s="92"/>
      <c r="D42" s="92"/>
      <c r="E42" s="92"/>
      <c r="F42" s="93"/>
      <c r="G42" s="22"/>
      <c r="H42" s="23"/>
      <c r="I42" s="94"/>
      <c r="J42" s="23"/>
      <c r="K42" s="24"/>
      <c r="L42" s="24"/>
      <c r="M42" s="23"/>
      <c r="N42" s="24"/>
      <c r="O42" s="24"/>
      <c r="P42" s="36"/>
    </row>
    <row r="43" spans="1:16" ht="15" customHeight="1">
      <c r="A43" s="6"/>
      <c r="B43" s="92"/>
      <c r="C43" s="92"/>
      <c r="D43" s="92"/>
      <c r="E43" s="92"/>
      <c r="F43" s="93"/>
      <c r="G43" s="22"/>
      <c r="H43" s="23"/>
      <c r="I43" s="94"/>
      <c r="J43" s="23"/>
      <c r="K43" s="24"/>
      <c r="L43" s="24"/>
      <c r="M43" s="23"/>
      <c r="N43" s="24"/>
      <c r="O43" s="24"/>
      <c r="P43" s="36"/>
    </row>
    <row r="44" spans="1:16" ht="13.5" customHeight="1">
      <c r="A44" s="6"/>
      <c r="F44" s="57" t="s">
        <v>97</v>
      </c>
      <c r="G44" s="6"/>
      <c r="I44" s="7"/>
      <c r="J44" s="7"/>
      <c r="K44" s="7"/>
      <c r="L44" s="7"/>
      <c r="M44" s="7"/>
      <c r="N44" s="7"/>
      <c r="O44" s="7"/>
      <c r="P44" s="25"/>
    </row>
    <row r="45" spans="1:16" ht="12.75">
      <c r="A45" s="6"/>
      <c r="F45" s="46" t="s">
        <v>99</v>
      </c>
      <c r="G45" s="6"/>
      <c r="I45" s="7"/>
      <c r="J45" s="7"/>
      <c r="K45" s="7"/>
      <c r="L45" s="7"/>
      <c r="M45" s="7"/>
      <c r="N45" s="7"/>
      <c r="O45" s="7"/>
      <c r="P45" s="25"/>
    </row>
    <row r="46" spans="1:16" ht="18" customHeight="1">
      <c r="A46" s="2" t="s">
        <v>20</v>
      </c>
      <c r="B46" s="29"/>
      <c r="C46" s="29"/>
      <c r="D46" s="29"/>
      <c r="E46" s="4"/>
      <c r="F46" s="4"/>
      <c r="G46" s="8" t="s">
        <v>0</v>
      </c>
      <c r="H46" s="61">
        <v>0.4375</v>
      </c>
      <c r="I46" s="9"/>
      <c r="J46" s="10"/>
      <c r="K46" s="11"/>
      <c r="L46" s="4"/>
      <c r="M46" s="11"/>
      <c r="N46" s="11"/>
      <c r="O46" s="4"/>
      <c r="P46" s="30"/>
    </row>
    <row r="47" spans="1:16" ht="12" customHeight="1">
      <c r="A47" s="6"/>
      <c r="B47" s="72" t="s">
        <v>1</v>
      </c>
      <c r="C47" s="107" t="s">
        <v>2</v>
      </c>
      <c r="D47" s="109" t="s">
        <v>3</v>
      </c>
      <c r="E47" s="109" t="s">
        <v>4</v>
      </c>
      <c r="F47" s="12" t="s">
        <v>5</v>
      </c>
      <c r="G47" s="53" t="s">
        <v>6</v>
      </c>
      <c r="H47" s="54"/>
      <c r="I47" s="105" t="s">
        <v>7</v>
      </c>
      <c r="J47" s="50" t="s">
        <v>8</v>
      </c>
      <c r="K47" s="51"/>
      <c r="L47" s="52"/>
      <c r="M47" s="50" t="s">
        <v>9</v>
      </c>
      <c r="N47" s="51"/>
      <c r="O47" s="52"/>
      <c r="P47" s="31" t="s">
        <v>18</v>
      </c>
    </row>
    <row r="48" spans="1:16" ht="12" customHeight="1">
      <c r="A48" s="6"/>
      <c r="B48" s="71" t="s">
        <v>10</v>
      </c>
      <c r="C48" s="108"/>
      <c r="D48" s="110"/>
      <c r="E48" s="110"/>
      <c r="F48" s="45" t="s">
        <v>11</v>
      </c>
      <c r="G48" s="13" t="s">
        <v>11</v>
      </c>
      <c r="H48" s="14" t="s">
        <v>12</v>
      </c>
      <c r="I48" s="106"/>
      <c r="J48" s="15" t="s">
        <v>13</v>
      </c>
      <c r="K48" s="15" t="s">
        <v>14</v>
      </c>
      <c r="L48" s="16" t="s">
        <v>15</v>
      </c>
      <c r="M48" s="15" t="s">
        <v>13</v>
      </c>
      <c r="N48" s="15" t="s">
        <v>14</v>
      </c>
      <c r="O48" s="16" t="s">
        <v>15</v>
      </c>
      <c r="P48" s="32" t="s">
        <v>16</v>
      </c>
    </row>
    <row r="49" spans="1:16" ht="15" customHeight="1">
      <c r="A49" s="6"/>
      <c r="B49" s="80">
        <v>275</v>
      </c>
      <c r="C49" s="79" t="s">
        <v>56</v>
      </c>
      <c r="D49" s="80" t="s">
        <v>30</v>
      </c>
      <c r="E49" s="88" t="s">
        <v>88</v>
      </c>
      <c r="F49" s="1">
        <v>0.5867013888888889</v>
      </c>
      <c r="G49" s="17">
        <f aca="true" t="shared" si="16" ref="G49:G61">IF(F49&gt;H$46,F49-H$46,F49+24-H$46)</f>
        <v>0.1492013888888889</v>
      </c>
      <c r="H49" s="18">
        <f aca="true" t="shared" si="17" ref="H49:H61">HOUR(G49)*60*60+MINUTE(G49)*60+SECOND(G49)</f>
        <v>12891</v>
      </c>
      <c r="I49" s="67">
        <v>0.988</v>
      </c>
      <c r="J49" s="18">
        <f aca="true" t="shared" si="18" ref="J49:J61">H49*I49</f>
        <v>12736.307999999999</v>
      </c>
      <c r="K49" s="19">
        <f aca="true" t="shared" si="19" ref="K49:L61">RANK(J49,J$49:J$61,1)</f>
        <v>1</v>
      </c>
      <c r="L49" s="19">
        <f t="shared" si="19"/>
        <v>1</v>
      </c>
      <c r="M49" s="18">
        <f aca="true" t="shared" si="20" ref="M49:M61">H49*I49</f>
        <v>12736.307999999999</v>
      </c>
      <c r="N49" s="19">
        <f aca="true" t="shared" si="21" ref="N49:O61">RANK(M49,M$49:M$61,1)</f>
        <v>1</v>
      </c>
      <c r="O49" s="19">
        <f t="shared" si="21"/>
        <v>1</v>
      </c>
      <c r="P49" s="33">
        <f aca="true" t="shared" si="22" ref="P49:P61">O49*1</f>
        <v>1</v>
      </c>
    </row>
    <row r="50" spans="1:16" ht="15" customHeight="1">
      <c r="A50" s="6"/>
      <c r="B50" s="78">
        <v>3470</v>
      </c>
      <c r="C50" s="79" t="s">
        <v>54</v>
      </c>
      <c r="D50" s="78" t="s">
        <v>52</v>
      </c>
      <c r="E50" s="88" t="s">
        <v>55</v>
      </c>
      <c r="F50" s="1">
        <v>0.5855902777777778</v>
      </c>
      <c r="G50" s="17">
        <f t="shared" si="16"/>
        <v>0.14809027777777783</v>
      </c>
      <c r="H50" s="18">
        <f t="shared" si="17"/>
        <v>12795</v>
      </c>
      <c r="I50" s="68">
        <v>0.996</v>
      </c>
      <c r="J50" s="18">
        <f t="shared" si="18"/>
        <v>12743.82</v>
      </c>
      <c r="K50" s="19">
        <f t="shared" si="19"/>
        <v>2</v>
      </c>
      <c r="L50" s="19">
        <f t="shared" si="19"/>
        <v>2</v>
      </c>
      <c r="M50" s="18">
        <f t="shared" si="20"/>
        <v>12743.82</v>
      </c>
      <c r="N50" s="19">
        <f t="shared" si="21"/>
        <v>2</v>
      </c>
      <c r="O50" s="19">
        <f t="shared" si="21"/>
        <v>2</v>
      </c>
      <c r="P50" s="33">
        <f t="shared" si="22"/>
        <v>2</v>
      </c>
    </row>
    <row r="51" spans="1:16" ht="15" customHeight="1">
      <c r="A51" s="6"/>
      <c r="B51" s="78">
        <v>2901</v>
      </c>
      <c r="C51" s="79" t="s">
        <v>62</v>
      </c>
      <c r="D51" s="78" t="s">
        <v>63</v>
      </c>
      <c r="E51" s="88" t="s">
        <v>125</v>
      </c>
      <c r="F51" s="1">
        <v>0.5888310185185185</v>
      </c>
      <c r="G51" s="17">
        <f t="shared" si="16"/>
        <v>0.1513310185185185</v>
      </c>
      <c r="H51" s="18">
        <f t="shared" si="17"/>
        <v>13075</v>
      </c>
      <c r="I51" s="68">
        <v>0.984</v>
      </c>
      <c r="J51" s="18">
        <f t="shared" si="18"/>
        <v>12865.8</v>
      </c>
      <c r="K51" s="19">
        <f t="shared" si="19"/>
        <v>3</v>
      </c>
      <c r="L51" s="19">
        <f t="shared" si="19"/>
        <v>3</v>
      </c>
      <c r="M51" s="18">
        <f t="shared" si="20"/>
        <v>12865.8</v>
      </c>
      <c r="N51" s="19">
        <f t="shared" si="21"/>
        <v>3</v>
      </c>
      <c r="O51" s="19">
        <f t="shared" si="21"/>
        <v>3</v>
      </c>
      <c r="P51" s="33">
        <f t="shared" si="22"/>
        <v>3</v>
      </c>
    </row>
    <row r="52" spans="1:16" ht="15" customHeight="1">
      <c r="A52" s="6"/>
      <c r="B52" s="78">
        <v>1979</v>
      </c>
      <c r="C52" s="79" t="s">
        <v>60</v>
      </c>
      <c r="D52" s="78" t="s">
        <v>52</v>
      </c>
      <c r="E52" s="88" t="s">
        <v>61</v>
      </c>
      <c r="F52" s="35">
        <v>0.5893055555555555</v>
      </c>
      <c r="G52" s="17">
        <f>IF(F52&gt;H$46,F52-H$46,F52+24-H$46)</f>
        <v>0.15180555555555553</v>
      </c>
      <c r="H52" s="18">
        <f>HOUR(G52)*60*60+MINUTE(G52)*60+SECOND(G52)</f>
        <v>13116</v>
      </c>
      <c r="I52" s="68">
        <v>0.988</v>
      </c>
      <c r="J52" s="18">
        <f>H52*I52</f>
        <v>12958.608</v>
      </c>
      <c r="K52" s="19">
        <f aca="true" t="shared" si="23" ref="K52:L54">RANK(J52,J$49:J$61,1)</f>
        <v>4</v>
      </c>
      <c r="L52" s="19">
        <f t="shared" si="23"/>
        <v>4</v>
      </c>
      <c r="M52" s="18">
        <f>H52*I52</f>
        <v>12958.608</v>
      </c>
      <c r="N52" s="19">
        <f aca="true" t="shared" si="24" ref="N52:O54">RANK(M52,M$49:M$61,1)</f>
        <v>4</v>
      </c>
      <c r="O52" s="19">
        <f t="shared" si="24"/>
        <v>4</v>
      </c>
      <c r="P52" s="33">
        <f>O52*1</f>
        <v>4</v>
      </c>
    </row>
    <row r="53" spans="1:16" ht="15" customHeight="1">
      <c r="A53" s="6"/>
      <c r="B53" s="78">
        <v>481</v>
      </c>
      <c r="C53" s="77" t="s">
        <v>51</v>
      </c>
      <c r="D53" s="80" t="s">
        <v>87</v>
      </c>
      <c r="E53" s="89" t="s">
        <v>117</v>
      </c>
      <c r="F53" s="1">
        <v>0.5853587962962963</v>
      </c>
      <c r="G53" s="17">
        <f>IF(F53&gt;H$46,F53-H$46,F53+24-H$46)</f>
        <v>0.14785879629629628</v>
      </c>
      <c r="H53" s="18">
        <f>HOUR(G53)*60*60+MINUTE(G53)*60+SECOND(G53)</f>
        <v>12775</v>
      </c>
      <c r="I53" s="65">
        <v>1.015</v>
      </c>
      <c r="J53" s="18">
        <f>H53*I53</f>
        <v>12966.624999999998</v>
      </c>
      <c r="K53" s="19">
        <f t="shared" si="23"/>
        <v>5</v>
      </c>
      <c r="L53" s="19">
        <f t="shared" si="23"/>
        <v>5</v>
      </c>
      <c r="M53" s="18">
        <f>H53*I53</f>
        <v>12966.624999999998</v>
      </c>
      <c r="N53" s="19">
        <f t="shared" si="24"/>
        <v>5</v>
      </c>
      <c r="O53" s="19">
        <f t="shared" si="24"/>
        <v>5</v>
      </c>
      <c r="P53" s="33">
        <f>O53*1</f>
        <v>5</v>
      </c>
    </row>
    <row r="54" spans="1:16" ht="15" customHeight="1">
      <c r="A54" s="6"/>
      <c r="B54" s="78">
        <v>408</v>
      </c>
      <c r="C54" s="76" t="s">
        <v>57</v>
      </c>
      <c r="D54" s="78" t="s">
        <v>58</v>
      </c>
      <c r="E54" s="90" t="s">
        <v>59</v>
      </c>
      <c r="F54" s="1">
        <v>0.5900578703703704</v>
      </c>
      <c r="G54" s="17">
        <f>IF(F54&gt;H$46,F54-H$46,F54+24-H$46)</f>
        <v>0.15255787037037039</v>
      </c>
      <c r="H54" s="18">
        <f>HOUR(G54)*60*60+MINUTE(G54)*60+SECOND(G54)</f>
        <v>13181</v>
      </c>
      <c r="I54" s="68">
        <v>0.988</v>
      </c>
      <c r="J54" s="18">
        <f>H54*I54</f>
        <v>13022.828</v>
      </c>
      <c r="K54" s="19">
        <f t="shared" si="23"/>
        <v>6</v>
      </c>
      <c r="L54" s="19">
        <f t="shared" si="23"/>
        <v>6</v>
      </c>
      <c r="M54" s="18">
        <f>H54*I54</f>
        <v>13022.828</v>
      </c>
      <c r="N54" s="19">
        <f t="shared" si="24"/>
        <v>6</v>
      </c>
      <c r="O54" s="19">
        <f t="shared" si="24"/>
        <v>6</v>
      </c>
      <c r="P54" s="33">
        <f>O54*1</f>
        <v>6</v>
      </c>
    </row>
    <row r="55" spans="1:16" ht="15" customHeight="1">
      <c r="A55" s="6"/>
      <c r="B55" s="78" t="s">
        <v>118</v>
      </c>
      <c r="C55" s="79" t="s">
        <v>119</v>
      </c>
      <c r="D55" s="78" t="s">
        <v>49</v>
      </c>
      <c r="E55" s="88" t="s">
        <v>120</v>
      </c>
      <c r="F55" s="1">
        <v>0.587488425925926</v>
      </c>
      <c r="G55" s="17">
        <f t="shared" si="16"/>
        <v>0.14998842592592598</v>
      </c>
      <c r="H55" s="18">
        <f t="shared" si="17"/>
        <v>12959</v>
      </c>
      <c r="I55" s="68">
        <v>1.014</v>
      </c>
      <c r="J55" s="18">
        <f t="shared" si="18"/>
        <v>13140.426</v>
      </c>
      <c r="K55" s="19">
        <f t="shared" si="19"/>
        <v>7</v>
      </c>
      <c r="L55" s="19">
        <f t="shared" si="19"/>
        <v>7</v>
      </c>
      <c r="M55" s="18">
        <f t="shared" si="20"/>
        <v>13140.426</v>
      </c>
      <c r="N55" s="19">
        <f t="shared" si="21"/>
        <v>7</v>
      </c>
      <c r="O55" s="19">
        <f t="shared" si="21"/>
        <v>7</v>
      </c>
      <c r="P55" s="33">
        <f t="shared" si="22"/>
        <v>7</v>
      </c>
    </row>
    <row r="56" spans="1:16" ht="15" customHeight="1">
      <c r="A56" s="6"/>
      <c r="B56" s="78">
        <v>3939</v>
      </c>
      <c r="C56" s="79" t="s">
        <v>121</v>
      </c>
      <c r="D56" s="78" t="s">
        <v>52</v>
      </c>
      <c r="E56" s="88" t="s">
        <v>122</v>
      </c>
      <c r="F56" s="35">
        <v>0.5902777777777778</v>
      </c>
      <c r="G56" s="17">
        <f t="shared" si="16"/>
        <v>0.1527777777777778</v>
      </c>
      <c r="H56" s="18">
        <f t="shared" si="17"/>
        <v>13200</v>
      </c>
      <c r="I56" s="68">
        <v>0.998</v>
      </c>
      <c r="J56" s="18">
        <f t="shared" si="18"/>
        <v>13173.6</v>
      </c>
      <c r="K56" s="19">
        <f t="shared" si="19"/>
        <v>8</v>
      </c>
      <c r="L56" s="19">
        <f t="shared" si="19"/>
        <v>8</v>
      </c>
      <c r="M56" s="18">
        <f t="shared" si="20"/>
        <v>13173.6</v>
      </c>
      <c r="N56" s="19">
        <f t="shared" si="21"/>
        <v>8</v>
      </c>
      <c r="O56" s="19">
        <f t="shared" si="21"/>
        <v>8</v>
      </c>
      <c r="P56" s="33">
        <f t="shared" si="22"/>
        <v>8</v>
      </c>
    </row>
    <row r="57" spans="1:16" ht="15" customHeight="1">
      <c r="A57" s="6"/>
      <c r="B57" s="78">
        <v>738</v>
      </c>
      <c r="C57" s="80" t="s">
        <v>115</v>
      </c>
      <c r="D57" s="80" t="s">
        <v>50</v>
      </c>
      <c r="E57" s="15" t="s">
        <v>116</v>
      </c>
      <c r="F57" s="1">
        <v>0.5873032407407407</v>
      </c>
      <c r="G57" s="17">
        <f t="shared" si="16"/>
        <v>0.1498032407407407</v>
      </c>
      <c r="H57" s="18">
        <f t="shared" si="17"/>
        <v>12943</v>
      </c>
      <c r="I57" s="68">
        <v>1.019</v>
      </c>
      <c r="J57" s="18">
        <f t="shared" si="18"/>
        <v>13188.917</v>
      </c>
      <c r="K57" s="19">
        <f t="shared" si="19"/>
        <v>9</v>
      </c>
      <c r="L57" s="19">
        <f t="shared" si="19"/>
        <v>9</v>
      </c>
      <c r="M57" s="18">
        <f t="shared" si="20"/>
        <v>13188.917</v>
      </c>
      <c r="N57" s="19">
        <f t="shared" si="21"/>
        <v>9</v>
      </c>
      <c r="O57" s="19">
        <f t="shared" si="21"/>
        <v>9</v>
      </c>
      <c r="P57" s="33">
        <f t="shared" si="22"/>
        <v>9</v>
      </c>
    </row>
    <row r="58" spans="1:16" ht="15" customHeight="1">
      <c r="A58" s="6"/>
      <c r="B58" s="78">
        <v>4141</v>
      </c>
      <c r="C58" s="80" t="s">
        <v>64</v>
      </c>
      <c r="D58" s="80" t="s">
        <v>65</v>
      </c>
      <c r="E58" s="15" t="s">
        <v>66</v>
      </c>
      <c r="F58" s="1">
        <v>0.5961111111111111</v>
      </c>
      <c r="G58" s="17">
        <f t="shared" si="16"/>
        <v>0.15861111111111115</v>
      </c>
      <c r="H58" s="18">
        <f t="shared" si="17"/>
        <v>13704</v>
      </c>
      <c r="I58" s="68">
        <v>0.982</v>
      </c>
      <c r="J58" s="18">
        <f t="shared" si="18"/>
        <v>13457.328</v>
      </c>
      <c r="K58" s="19">
        <f t="shared" si="19"/>
        <v>10</v>
      </c>
      <c r="L58" s="19">
        <f t="shared" si="19"/>
        <v>10</v>
      </c>
      <c r="M58" s="18">
        <f t="shared" si="20"/>
        <v>13457.328</v>
      </c>
      <c r="N58" s="19">
        <f t="shared" si="21"/>
        <v>10</v>
      </c>
      <c r="O58" s="19">
        <f t="shared" si="21"/>
        <v>10</v>
      </c>
      <c r="P58" s="33">
        <f t="shared" si="22"/>
        <v>10</v>
      </c>
    </row>
    <row r="59" spans="1:16" ht="15" customHeight="1">
      <c r="A59" s="6"/>
      <c r="B59" s="78">
        <v>500</v>
      </c>
      <c r="C59" s="80" t="s">
        <v>89</v>
      </c>
      <c r="D59" s="80" t="s">
        <v>90</v>
      </c>
      <c r="E59" s="80" t="s">
        <v>126</v>
      </c>
      <c r="F59" s="1">
        <v>0.5959953703703703</v>
      </c>
      <c r="G59" s="17">
        <f t="shared" si="16"/>
        <v>0.15849537037037031</v>
      </c>
      <c r="H59" s="18">
        <f t="shared" si="17"/>
        <v>13694</v>
      </c>
      <c r="I59" s="68">
        <v>0.983</v>
      </c>
      <c r="J59" s="18">
        <f t="shared" si="18"/>
        <v>13461.202</v>
      </c>
      <c r="K59" s="19">
        <f t="shared" si="19"/>
        <v>11</v>
      </c>
      <c r="L59" s="19">
        <f t="shared" si="19"/>
        <v>11</v>
      </c>
      <c r="M59" s="18">
        <f t="shared" si="20"/>
        <v>13461.202</v>
      </c>
      <c r="N59" s="19">
        <f t="shared" si="21"/>
        <v>11</v>
      </c>
      <c r="O59" s="19">
        <f t="shared" si="21"/>
        <v>11</v>
      </c>
      <c r="P59" s="33">
        <f t="shared" si="22"/>
        <v>11</v>
      </c>
    </row>
    <row r="60" spans="1:16" ht="15" customHeight="1">
      <c r="A60" s="6"/>
      <c r="B60" s="78">
        <v>1031</v>
      </c>
      <c r="C60" s="80" t="s">
        <v>127</v>
      </c>
      <c r="D60" s="80" t="s">
        <v>58</v>
      </c>
      <c r="E60" s="15" t="s">
        <v>128</v>
      </c>
      <c r="F60" s="35">
        <v>0.5999652777777778</v>
      </c>
      <c r="G60" s="17">
        <f t="shared" si="16"/>
        <v>0.16246527777777775</v>
      </c>
      <c r="H60" s="18">
        <f t="shared" si="17"/>
        <v>14037</v>
      </c>
      <c r="I60" s="68">
        <v>0.98</v>
      </c>
      <c r="J60" s="18">
        <f t="shared" si="18"/>
        <v>13756.26</v>
      </c>
      <c r="K60" s="19">
        <f t="shared" si="19"/>
        <v>12</v>
      </c>
      <c r="L60" s="19">
        <f t="shared" si="19"/>
        <v>12</v>
      </c>
      <c r="M60" s="18">
        <f t="shared" si="20"/>
        <v>13756.26</v>
      </c>
      <c r="N60" s="19">
        <f t="shared" si="21"/>
        <v>12</v>
      </c>
      <c r="O60" s="19">
        <f t="shared" si="21"/>
        <v>12</v>
      </c>
      <c r="P60" s="33">
        <f t="shared" si="22"/>
        <v>12</v>
      </c>
    </row>
    <row r="61" spans="1:16" ht="15" customHeight="1">
      <c r="A61" s="6"/>
      <c r="B61" s="80">
        <v>542</v>
      </c>
      <c r="C61" s="80" t="s">
        <v>123</v>
      </c>
      <c r="D61" s="80" t="s">
        <v>63</v>
      </c>
      <c r="E61" s="15" t="s">
        <v>124</v>
      </c>
      <c r="F61" s="35">
        <v>0.6049421296296297</v>
      </c>
      <c r="G61" s="17">
        <f t="shared" si="16"/>
        <v>0.16744212962962968</v>
      </c>
      <c r="H61" s="18">
        <f t="shared" si="17"/>
        <v>14467</v>
      </c>
      <c r="I61" s="67">
        <v>0.988</v>
      </c>
      <c r="J61" s="18">
        <f t="shared" si="18"/>
        <v>14293.396</v>
      </c>
      <c r="K61" s="19">
        <f t="shared" si="19"/>
        <v>13</v>
      </c>
      <c r="L61" s="19">
        <f t="shared" si="19"/>
        <v>13</v>
      </c>
      <c r="M61" s="18">
        <f t="shared" si="20"/>
        <v>14293.396</v>
      </c>
      <c r="N61" s="19">
        <f t="shared" si="21"/>
        <v>13</v>
      </c>
      <c r="O61" s="19">
        <f t="shared" si="21"/>
        <v>13</v>
      </c>
      <c r="P61" s="33">
        <f t="shared" si="22"/>
        <v>13</v>
      </c>
    </row>
    <row r="62" spans="1:16" ht="18" customHeight="1">
      <c r="A62" s="2" t="s">
        <v>21</v>
      </c>
      <c r="B62" s="29"/>
      <c r="C62" s="29"/>
      <c r="D62" s="29"/>
      <c r="E62" s="4"/>
      <c r="F62" s="4"/>
      <c r="G62" s="8" t="s">
        <v>0</v>
      </c>
      <c r="H62" s="61">
        <v>0.4375</v>
      </c>
      <c r="I62" s="9"/>
      <c r="J62" s="10"/>
      <c r="K62" s="11"/>
      <c r="L62" s="4"/>
      <c r="M62" s="11"/>
      <c r="N62" s="11"/>
      <c r="O62" s="4"/>
      <c r="P62" s="30"/>
    </row>
    <row r="63" spans="1:16" ht="12.75" customHeight="1">
      <c r="A63" s="6"/>
      <c r="B63" s="72" t="s">
        <v>1</v>
      </c>
      <c r="C63" s="107" t="s">
        <v>2</v>
      </c>
      <c r="D63" s="109" t="s">
        <v>3</v>
      </c>
      <c r="E63" s="109" t="s">
        <v>4</v>
      </c>
      <c r="F63" s="12" t="s">
        <v>5</v>
      </c>
      <c r="G63" s="53" t="s">
        <v>6</v>
      </c>
      <c r="H63" s="54"/>
      <c r="I63" s="105" t="s">
        <v>7</v>
      </c>
      <c r="J63" s="50" t="s">
        <v>8</v>
      </c>
      <c r="K63" s="51"/>
      <c r="L63" s="52"/>
      <c r="M63" s="50" t="s">
        <v>9</v>
      </c>
      <c r="N63" s="51"/>
      <c r="O63" s="52"/>
      <c r="P63" s="31" t="s">
        <v>18</v>
      </c>
    </row>
    <row r="64" spans="1:16" ht="12.75" customHeight="1">
      <c r="A64" s="6"/>
      <c r="B64" s="71" t="s">
        <v>10</v>
      </c>
      <c r="C64" s="108"/>
      <c r="D64" s="110"/>
      <c r="E64" s="110"/>
      <c r="F64" s="45" t="s">
        <v>11</v>
      </c>
      <c r="G64" s="13" t="s">
        <v>11</v>
      </c>
      <c r="H64" s="14" t="s">
        <v>12</v>
      </c>
      <c r="I64" s="106"/>
      <c r="J64" s="15" t="s">
        <v>13</v>
      </c>
      <c r="K64" s="15" t="s">
        <v>14</v>
      </c>
      <c r="L64" s="16" t="s">
        <v>15</v>
      </c>
      <c r="M64" s="15" t="s">
        <v>13</v>
      </c>
      <c r="N64" s="15" t="s">
        <v>14</v>
      </c>
      <c r="O64" s="16" t="s">
        <v>15</v>
      </c>
      <c r="P64" s="32" t="s">
        <v>16</v>
      </c>
    </row>
    <row r="65" spans="1:16" ht="15" customHeight="1">
      <c r="A65" s="6"/>
      <c r="B65" s="80">
        <v>337</v>
      </c>
      <c r="C65" s="80" t="s">
        <v>74</v>
      </c>
      <c r="D65" s="80" t="s">
        <v>75</v>
      </c>
      <c r="E65" s="80" t="s">
        <v>76</v>
      </c>
      <c r="F65" s="20">
        <v>0.5962037037037037</v>
      </c>
      <c r="G65" s="17">
        <f aca="true" t="shared" si="25" ref="G65:G76">IF(F65&gt;H$62,F65-H$62,F65+24-H$62)</f>
        <v>0.15870370370370368</v>
      </c>
      <c r="H65" s="18">
        <f aca="true" t="shared" si="26" ref="H65:H76">HOUR(G65)*60*60+MINUTE(G65)*60+SECOND(G65)</f>
        <v>13712</v>
      </c>
      <c r="I65" s="69">
        <v>0.956</v>
      </c>
      <c r="J65" s="18">
        <f aca="true" t="shared" si="27" ref="J65:J76">H65*I65</f>
        <v>13108.671999999999</v>
      </c>
      <c r="K65" s="19">
        <f aca="true" t="shared" si="28" ref="K65:L76">RANK(J65,J$65:J$76,1)</f>
        <v>1</v>
      </c>
      <c r="L65" s="19">
        <f t="shared" si="28"/>
        <v>1</v>
      </c>
      <c r="M65" s="18">
        <f aca="true" t="shared" si="29" ref="M65:M76">H65*I65</f>
        <v>13108.671999999999</v>
      </c>
      <c r="N65" s="19">
        <f aca="true" t="shared" si="30" ref="N65:O76">RANK(M65,M$65:M$76,1)</f>
        <v>1</v>
      </c>
      <c r="O65" s="19">
        <f t="shared" si="30"/>
        <v>1</v>
      </c>
      <c r="P65" s="33">
        <f aca="true" t="shared" si="31" ref="P65:P76">O65*1</f>
        <v>1</v>
      </c>
    </row>
    <row r="66" spans="1:16" ht="15" customHeight="1">
      <c r="A66" s="6"/>
      <c r="B66" s="80">
        <v>1266</v>
      </c>
      <c r="C66" s="80" t="s">
        <v>92</v>
      </c>
      <c r="D66" s="80" t="s">
        <v>73</v>
      </c>
      <c r="E66" s="80" t="s">
        <v>130</v>
      </c>
      <c r="F66" s="20">
        <v>0.5971180555555555</v>
      </c>
      <c r="G66" s="17">
        <f t="shared" si="25"/>
        <v>0.15961805555555553</v>
      </c>
      <c r="H66" s="18">
        <f t="shared" si="26"/>
        <v>13791</v>
      </c>
      <c r="I66" s="69">
        <v>0.957</v>
      </c>
      <c r="J66" s="18">
        <f t="shared" si="27"/>
        <v>13197.987</v>
      </c>
      <c r="K66" s="19">
        <f t="shared" si="28"/>
        <v>2</v>
      </c>
      <c r="L66" s="19">
        <f t="shared" si="28"/>
        <v>2</v>
      </c>
      <c r="M66" s="18">
        <f t="shared" si="29"/>
        <v>13197.987</v>
      </c>
      <c r="N66" s="19">
        <f t="shared" si="30"/>
        <v>2</v>
      </c>
      <c r="O66" s="19">
        <f t="shared" si="30"/>
        <v>2</v>
      </c>
      <c r="P66" s="33">
        <f t="shared" si="31"/>
        <v>2</v>
      </c>
    </row>
    <row r="67" spans="1:16" ht="15" customHeight="1">
      <c r="A67" s="6"/>
      <c r="B67" s="80">
        <v>5403</v>
      </c>
      <c r="C67" s="80" t="s">
        <v>140</v>
      </c>
      <c r="D67" s="80" t="s">
        <v>96</v>
      </c>
      <c r="E67" s="80" t="s">
        <v>141</v>
      </c>
      <c r="F67" s="20">
        <v>0.6111921296296297</v>
      </c>
      <c r="G67" s="17">
        <f t="shared" si="25"/>
        <v>0.17369212962962965</v>
      </c>
      <c r="H67" s="18">
        <f t="shared" si="26"/>
        <v>15007</v>
      </c>
      <c r="I67" s="69">
        <v>0.891</v>
      </c>
      <c r="J67" s="18">
        <f t="shared" si="27"/>
        <v>13371.237000000001</v>
      </c>
      <c r="K67" s="19">
        <f t="shared" si="28"/>
        <v>3</v>
      </c>
      <c r="L67" s="19">
        <f t="shared" si="28"/>
        <v>3</v>
      </c>
      <c r="M67" s="18">
        <f t="shared" si="29"/>
        <v>13371.237000000001</v>
      </c>
      <c r="N67" s="19">
        <f t="shared" si="30"/>
        <v>3</v>
      </c>
      <c r="O67" s="19">
        <f t="shared" si="30"/>
        <v>3</v>
      </c>
      <c r="P67" s="33">
        <f t="shared" si="31"/>
        <v>3</v>
      </c>
    </row>
    <row r="68" spans="1:16" ht="15" customHeight="1">
      <c r="A68" s="6"/>
      <c r="B68" s="80">
        <v>878</v>
      </c>
      <c r="C68" s="80" t="s">
        <v>78</v>
      </c>
      <c r="D68" s="80" t="s">
        <v>79</v>
      </c>
      <c r="E68" s="80" t="s">
        <v>80</v>
      </c>
      <c r="F68" s="20">
        <v>0.6053703703703703</v>
      </c>
      <c r="G68" s="17">
        <f t="shared" si="25"/>
        <v>0.16787037037037034</v>
      </c>
      <c r="H68" s="18">
        <f t="shared" si="26"/>
        <v>14504</v>
      </c>
      <c r="I68" s="69">
        <v>0.927</v>
      </c>
      <c r="J68" s="18">
        <f t="shared" si="27"/>
        <v>13445.208</v>
      </c>
      <c r="K68" s="19">
        <f t="shared" si="28"/>
        <v>4</v>
      </c>
      <c r="L68" s="19">
        <f t="shared" si="28"/>
        <v>4</v>
      </c>
      <c r="M68" s="18">
        <f t="shared" si="29"/>
        <v>13445.208</v>
      </c>
      <c r="N68" s="19">
        <f t="shared" si="30"/>
        <v>4</v>
      </c>
      <c r="O68" s="19">
        <f t="shared" si="30"/>
        <v>4</v>
      </c>
      <c r="P68" s="33">
        <f t="shared" si="31"/>
        <v>4</v>
      </c>
    </row>
    <row r="69" spans="1:16" ht="15" customHeight="1">
      <c r="A69" s="6"/>
      <c r="B69" s="80">
        <v>348</v>
      </c>
      <c r="C69" s="80" t="s">
        <v>69</v>
      </c>
      <c r="D69" s="80" t="s">
        <v>70</v>
      </c>
      <c r="E69" s="80" t="s">
        <v>71</v>
      </c>
      <c r="F69" s="20">
        <v>0.5988425925925925</v>
      </c>
      <c r="G69" s="17">
        <f t="shared" si="25"/>
        <v>0.16134259259259254</v>
      </c>
      <c r="H69" s="18">
        <f t="shared" si="26"/>
        <v>13940</v>
      </c>
      <c r="I69" s="69">
        <v>0.967</v>
      </c>
      <c r="J69" s="18">
        <f t="shared" si="27"/>
        <v>13479.98</v>
      </c>
      <c r="K69" s="19">
        <f t="shared" si="28"/>
        <v>5</v>
      </c>
      <c r="L69" s="19">
        <f t="shared" si="28"/>
        <v>5</v>
      </c>
      <c r="M69" s="18">
        <f t="shared" si="29"/>
        <v>13479.98</v>
      </c>
      <c r="N69" s="19">
        <f t="shared" si="30"/>
        <v>5</v>
      </c>
      <c r="O69" s="19">
        <f t="shared" si="30"/>
        <v>5</v>
      </c>
      <c r="P69" s="33">
        <f t="shared" si="31"/>
        <v>5</v>
      </c>
    </row>
    <row r="70" spans="1:16" ht="15" customHeight="1">
      <c r="A70" s="6"/>
      <c r="B70" s="80">
        <v>9101</v>
      </c>
      <c r="C70" s="80" t="s">
        <v>94</v>
      </c>
      <c r="D70" s="80" t="s">
        <v>77</v>
      </c>
      <c r="E70" s="80" t="s">
        <v>95</v>
      </c>
      <c r="F70" s="20">
        <v>0.6040972222222222</v>
      </c>
      <c r="G70" s="17">
        <f t="shared" si="25"/>
        <v>0.16659722222222217</v>
      </c>
      <c r="H70" s="18">
        <f t="shared" si="26"/>
        <v>14394</v>
      </c>
      <c r="I70" s="70">
        <v>0.95</v>
      </c>
      <c r="J70" s="18">
        <f t="shared" si="27"/>
        <v>13674.3</v>
      </c>
      <c r="K70" s="19">
        <f t="shared" si="28"/>
        <v>6</v>
      </c>
      <c r="L70" s="19">
        <f t="shared" si="28"/>
        <v>6</v>
      </c>
      <c r="M70" s="18">
        <f t="shared" si="29"/>
        <v>13674.3</v>
      </c>
      <c r="N70" s="19">
        <f t="shared" si="30"/>
        <v>6</v>
      </c>
      <c r="O70" s="19">
        <f t="shared" si="30"/>
        <v>6</v>
      </c>
      <c r="P70" s="33">
        <f t="shared" si="31"/>
        <v>6</v>
      </c>
    </row>
    <row r="71" spans="1:16" ht="15" customHeight="1">
      <c r="A71" s="6"/>
      <c r="B71" s="80">
        <v>5051</v>
      </c>
      <c r="C71" s="80" t="s">
        <v>137</v>
      </c>
      <c r="D71" s="80" t="s">
        <v>138</v>
      </c>
      <c r="E71" s="80" t="s">
        <v>139</v>
      </c>
      <c r="F71" s="20">
        <v>0.6097569444444445</v>
      </c>
      <c r="G71" s="17">
        <f t="shared" si="25"/>
        <v>0.1722569444444445</v>
      </c>
      <c r="H71" s="18">
        <f t="shared" si="26"/>
        <v>14883</v>
      </c>
      <c r="I71" s="69">
        <v>0.926</v>
      </c>
      <c r="J71" s="18">
        <f t="shared" si="27"/>
        <v>13781.658000000001</v>
      </c>
      <c r="K71" s="19">
        <f t="shared" si="28"/>
        <v>7</v>
      </c>
      <c r="L71" s="19">
        <f t="shared" si="28"/>
        <v>7</v>
      </c>
      <c r="M71" s="18">
        <f t="shared" si="29"/>
        <v>13781.658000000001</v>
      </c>
      <c r="N71" s="19">
        <f t="shared" si="30"/>
        <v>7</v>
      </c>
      <c r="O71" s="19">
        <f t="shared" si="30"/>
        <v>7</v>
      </c>
      <c r="P71" s="33">
        <f t="shared" si="31"/>
        <v>7</v>
      </c>
    </row>
    <row r="72" spans="1:16" ht="15" customHeight="1">
      <c r="A72" s="6"/>
      <c r="B72" s="80">
        <v>21907</v>
      </c>
      <c r="C72" s="80" t="s">
        <v>132</v>
      </c>
      <c r="D72" s="80" t="s">
        <v>133</v>
      </c>
      <c r="E72" s="80" t="s">
        <v>134</v>
      </c>
      <c r="F72" s="20">
        <v>0.6062268518518519</v>
      </c>
      <c r="G72" s="17">
        <f t="shared" si="25"/>
        <v>0.16872685185185188</v>
      </c>
      <c r="H72" s="18">
        <f t="shared" si="26"/>
        <v>14578</v>
      </c>
      <c r="I72" s="69">
        <v>0.954</v>
      </c>
      <c r="J72" s="18">
        <f t="shared" si="27"/>
        <v>13907.412</v>
      </c>
      <c r="K72" s="19">
        <f t="shared" si="28"/>
        <v>8</v>
      </c>
      <c r="L72" s="19">
        <f t="shared" si="28"/>
        <v>8</v>
      </c>
      <c r="M72" s="18">
        <f t="shared" si="29"/>
        <v>13907.412</v>
      </c>
      <c r="N72" s="19">
        <f t="shared" si="30"/>
        <v>8</v>
      </c>
      <c r="O72" s="19">
        <f t="shared" si="30"/>
        <v>8</v>
      </c>
      <c r="P72" s="33">
        <f t="shared" si="31"/>
        <v>8</v>
      </c>
    </row>
    <row r="73" spans="1:16" ht="15" customHeight="1">
      <c r="A73" s="6"/>
      <c r="B73" s="80">
        <v>1265</v>
      </c>
      <c r="C73" s="80" t="s">
        <v>93</v>
      </c>
      <c r="D73" s="80" t="s">
        <v>73</v>
      </c>
      <c r="E73" s="80" t="s">
        <v>131</v>
      </c>
      <c r="F73" s="20">
        <v>0.608912037037037</v>
      </c>
      <c r="G73" s="17">
        <f t="shared" si="25"/>
        <v>0.171412037037037</v>
      </c>
      <c r="H73" s="18">
        <f t="shared" si="26"/>
        <v>14810</v>
      </c>
      <c r="I73" s="69">
        <v>0.957</v>
      </c>
      <c r="J73" s="18">
        <f t="shared" si="27"/>
        <v>14173.17</v>
      </c>
      <c r="K73" s="19">
        <f t="shared" si="28"/>
        <v>9</v>
      </c>
      <c r="L73" s="19">
        <f t="shared" si="28"/>
        <v>9</v>
      </c>
      <c r="M73" s="18">
        <f t="shared" si="29"/>
        <v>14173.17</v>
      </c>
      <c r="N73" s="19">
        <f t="shared" si="30"/>
        <v>9</v>
      </c>
      <c r="O73" s="19">
        <f t="shared" si="30"/>
        <v>9</v>
      </c>
      <c r="P73" s="33">
        <f t="shared" si="31"/>
        <v>9</v>
      </c>
    </row>
    <row r="74" spans="1:16" ht="15" customHeight="1">
      <c r="A74" s="6"/>
      <c r="B74" s="80">
        <v>3100</v>
      </c>
      <c r="C74" s="80" t="s">
        <v>91</v>
      </c>
      <c r="D74" s="80" t="s">
        <v>67</v>
      </c>
      <c r="E74" s="80" t="s">
        <v>68</v>
      </c>
      <c r="F74" s="20">
        <v>0.61375</v>
      </c>
      <c r="G74" s="17">
        <f t="shared" si="25"/>
        <v>0.17625000000000002</v>
      </c>
      <c r="H74" s="18">
        <f t="shared" si="26"/>
        <v>15228</v>
      </c>
      <c r="I74" s="69">
        <v>0.974</v>
      </c>
      <c r="J74" s="18">
        <f t="shared" si="27"/>
        <v>14832.072</v>
      </c>
      <c r="K74" s="19">
        <f t="shared" si="28"/>
        <v>10</v>
      </c>
      <c r="L74" s="19">
        <f t="shared" si="28"/>
        <v>10</v>
      </c>
      <c r="M74" s="18">
        <f t="shared" si="29"/>
        <v>14832.072</v>
      </c>
      <c r="N74" s="19">
        <f t="shared" si="30"/>
        <v>10</v>
      </c>
      <c r="O74" s="19">
        <f t="shared" si="30"/>
        <v>10</v>
      </c>
      <c r="P74" s="33">
        <f t="shared" si="31"/>
        <v>10</v>
      </c>
    </row>
    <row r="75" spans="1:16" ht="15" customHeight="1">
      <c r="A75" s="6"/>
      <c r="B75" s="80">
        <v>1269</v>
      </c>
      <c r="C75" s="80" t="s">
        <v>72</v>
      </c>
      <c r="D75" s="80" t="s">
        <v>73</v>
      </c>
      <c r="E75" s="80" t="s">
        <v>129</v>
      </c>
      <c r="F75" s="20">
        <v>0.6201041666666667</v>
      </c>
      <c r="G75" s="17">
        <f t="shared" si="25"/>
        <v>0.18260416666666668</v>
      </c>
      <c r="H75" s="18">
        <f t="shared" si="26"/>
        <v>15777</v>
      </c>
      <c r="I75" s="69">
        <v>0.957</v>
      </c>
      <c r="J75" s="18">
        <f t="shared" si="27"/>
        <v>15098.589</v>
      </c>
      <c r="K75" s="19">
        <f t="shared" si="28"/>
        <v>11</v>
      </c>
      <c r="L75" s="19">
        <f t="shared" si="28"/>
        <v>11</v>
      </c>
      <c r="M75" s="18">
        <f t="shared" si="29"/>
        <v>15098.589</v>
      </c>
      <c r="N75" s="19">
        <f t="shared" si="30"/>
        <v>11</v>
      </c>
      <c r="O75" s="19">
        <f t="shared" si="30"/>
        <v>11</v>
      </c>
      <c r="P75" s="33">
        <f t="shared" si="31"/>
        <v>11</v>
      </c>
    </row>
    <row r="76" spans="1:16" ht="15" customHeight="1">
      <c r="A76" s="6"/>
      <c r="B76" s="80">
        <v>31907</v>
      </c>
      <c r="C76" s="80" t="s">
        <v>135</v>
      </c>
      <c r="D76" s="80" t="s">
        <v>133</v>
      </c>
      <c r="E76" s="80" t="s">
        <v>136</v>
      </c>
      <c r="F76" s="20">
        <v>0.627974537037037</v>
      </c>
      <c r="G76" s="17">
        <f t="shared" si="25"/>
        <v>0.19047453703703698</v>
      </c>
      <c r="H76" s="18">
        <f t="shared" si="26"/>
        <v>16457</v>
      </c>
      <c r="I76" s="69">
        <v>0.954</v>
      </c>
      <c r="J76" s="18">
        <f t="shared" si="27"/>
        <v>15699.978</v>
      </c>
      <c r="K76" s="19">
        <f t="shared" si="28"/>
        <v>12</v>
      </c>
      <c r="L76" s="19">
        <f t="shared" si="28"/>
        <v>12</v>
      </c>
      <c r="M76" s="18">
        <f t="shared" si="29"/>
        <v>15699.978</v>
      </c>
      <c r="N76" s="19">
        <f t="shared" si="30"/>
        <v>12</v>
      </c>
      <c r="O76" s="19">
        <f t="shared" si="30"/>
        <v>12</v>
      </c>
      <c r="P76" s="33">
        <f t="shared" si="31"/>
        <v>12</v>
      </c>
    </row>
    <row r="77" spans="1:16" ht="17.25" customHeight="1">
      <c r="A77" s="2" t="s">
        <v>142</v>
      </c>
      <c r="B77" s="29"/>
      <c r="C77" s="29"/>
      <c r="D77" s="29"/>
      <c r="E77" s="4"/>
      <c r="F77" s="4"/>
      <c r="G77" s="8" t="s">
        <v>0</v>
      </c>
      <c r="H77" s="61">
        <v>0.44097222222222227</v>
      </c>
      <c r="I77" s="9"/>
      <c r="J77" s="10"/>
      <c r="K77" s="11"/>
      <c r="L77" s="4"/>
      <c r="M77" s="11"/>
      <c r="N77" s="11"/>
      <c r="O77" s="4"/>
      <c r="P77" s="30"/>
    </row>
    <row r="78" spans="1:16" ht="15" customHeight="1">
      <c r="A78" s="6"/>
      <c r="B78" s="26" t="s">
        <v>1</v>
      </c>
      <c r="C78" s="101" t="s">
        <v>2</v>
      </c>
      <c r="D78" s="103" t="s">
        <v>3</v>
      </c>
      <c r="E78" s="103" t="s">
        <v>4</v>
      </c>
      <c r="F78" s="12" t="s">
        <v>5</v>
      </c>
      <c r="G78" s="53" t="s">
        <v>6</v>
      </c>
      <c r="H78" s="54"/>
      <c r="I78" s="105" t="s">
        <v>143</v>
      </c>
      <c r="J78" s="50" t="s">
        <v>8</v>
      </c>
      <c r="K78" s="51"/>
      <c r="L78" s="52"/>
      <c r="M78" s="50" t="s">
        <v>9</v>
      </c>
      <c r="N78" s="51"/>
      <c r="O78" s="52"/>
      <c r="P78" s="31" t="s">
        <v>18</v>
      </c>
    </row>
    <row r="79" spans="1:16" ht="15" customHeight="1">
      <c r="A79" s="6"/>
      <c r="B79" s="27" t="s">
        <v>10</v>
      </c>
      <c r="C79" s="102"/>
      <c r="D79" s="104"/>
      <c r="E79" s="104"/>
      <c r="F79" s="45" t="s">
        <v>11</v>
      </c>
      <c r="G79" s="13" t="s">
        <v>11</v>
      </c>
      <c r="H79" s="14" t="s">
        <v>12</v>
      </c>
      <c r="I79" s="106"/>
      <c r="J79" s="15" t="s">
        <v>13</v>
      </c>
      <c r="K79" s="15" t="s">
        <v>14</v>
      </c>
      <c r="L79" s="16" t="s">
        <v>15</v>
      </c>
      <c r="M79" s="15" t="s">
        <v>13</v>
      </c>
      <c r="N79" s="15" t="s">
        <v>14</v>
      </c>
      <c r="O79" s="16" t="s">
        <v>15</v>
      </c>
      <c r="P79" s="32" t="s">
        <v>16</v>
      </c>
    </row>
    <row r="80" spans="1:16" ht="15" customHeight="1">
      <c r="A80" s="6"/>
      <c r="B80" s="45">
        <v>977</v>
      </c>
      <c r="C80" s="15" t="s">
        <v>144</v>
      </c>
      <c r="D80" s="15" t="s">
        <v>145</v>
      </c>
      <c r="E80" s="15" t="s">
        <v>146</v>
      </c>
      <c r="F80" s="20">
        <v>0.5985185185185186</v>
      </c>
      <c r="G80" s="17">
        <f>IF(F80&gt;H$77,F80-H$77,F80+24-H$77)</f>
        <v>0.1575462962962963</v>
      </c>
      <c r="H80" s="18">
        <f>HOUR(G80)*60*60+MINUTE(G80)*60+SECOND(G80)</f>
        <v>13612</v>
      </c>
      <c r="I80" s="91">
        <v>0.995</v>
      </c>
      <c r="J80" s="18">
        <f>H80*I80</f>
        <v>13543.94</v>
      </c>
      <c r="K80" s="19">
        <f aca="true" t="shared" si="32" ref="K80:L82">RANK(J80,J$80:J$82,1)</f>
        <v>1</v>
      </c>
      <c r="L80" s="19">
        <f t="shared" si="32"/>
        <v>1</v>
      </c>
      <c r="M80" s="18">
        <f>H80*I80</f>
        <v>13543.94</v>
      </c>
      <c r="N80" s="19">
        <f aca="true" t="shared" si="33" ref="N80:O82">RANK(M80,M$80:M$82,1)</f>
        <v>1</v>
      </c>
      <c r="O80" s="19">
        <f t="shared" si="33"/>
        <v>1</v>
      </c>
      <c r="P80" s="33">
        <f>O80*1</f>
        <v>1</v>
      </c>
    </row>
    <row r="81" spans="1:16" ht="15" customHeight="1">
      <c r="A81" s="6"/>
      <c r="B81" s="45">
        <v>2308</v>
      </c>
      <c r="C81" s="15" t="s">
        <v>147</v>
      </c>
      <c r="D81" s="15" t="s">
        <v>148</v>
      </c>
      <c r="E81" s="15" t="s">
        <v>149</v>
      </c>
      <c r="F81" s="20">
        <v>0.623287037037037</v>
      </c>
      <c r="G81" s="17">
        <f>IF(F81&gt;H$77,F81-H$77,F81+24-H$77)</f>
        <v>0.18231481481481476</v>
      </c>
      <c r="H81" s="18">
        <f>HOUR(G81)*60*60+MINUTE(G81)*60+SECOND(G81)</f>
        <v>15752</v>
      </c>
      <c r="I81" s="91">
        <v>1.015</v>
      </c>
      <c r="J81" s="18">
        <f>H81*I81</f>
        <v>15988.279999999999</v>
      </c>
      <c r="K81" s="19">
        <f t="shared" si="32"/>
        <v>2</v>
      </c>
      <c r="L81" s="19">
        <f t="shared" si="32"/>
        <v>2</v>
      </c>
      <c r="M81" s="18">
        <f>H81*I81</f>
        <v>15988.279999999999</v>
      </c>
      <c r="N81" s="19">
        <f t="shared" si="33"/>
        <v>2</v>
      </c>
      <c r="O81" s="19">
        <f t="shared" si="33"/>
        <v>2</v>
      </c>
      <c r="P81" s="33">
        <f>O81*1</f>
        <v>2</v>
      </c>
    </row>
    <row r="82" spans="1:16" ht="15" customHeight="1">
      <c r="A82" s="6"/>
      <c r="B82" s="45">
        <v>1978</v>
      </c>
      <c r="C82" s="15" t="s">
        <v>151</v>
      </c>
      <c r="D82" s="15" t="s">
        <v>152</v>
      </c>
      <c r="E82" s="15" t="s">
        <v>153</v>
      </c>
      <c r="F82" s="20">
        <v>0.6260532407407408</v>
      </c>
      <c r="G82" s="17">
        <f>IF(F82&gt;H$77,F82-H$77,F82+24-H$77)</f>
        <v>0.1850810185185185</v>
      </c>
      <c r="H82" s="18">
        <f>HOUR(G82)*60*60+MINUTE(G82)*60+SECOND(G82)</f>
        <v>15991</v>
      </c>
      <c r="I82" s="91">
        <v>1.041</v>
      </c>
      <c r="J82" s="18">
        <f>H82*I82</f>
        <v>16646.630999999998</v>
      </c>
      <c r="K82" s="19">
        <f t="shared" si="32"/>
        <v>3</v>
      </c>
      <c r="L82" s="19">
        <f t="shared" si="32"/>
        <v>3</v>
      </c>
      <c r="M82" s="18">
        <f>H82*I82</f>
        <v>16646.630999999998</v>
      </c>
      <c r="N82" s="19">
        <f t="shared" si="33"/>
        <v>3</v>
      </c>
      <c r="O82" s="19">
        <f t="shared" si="33"/>
        <v>3</v>
      </c>
      <c r="P82" s="33">
        <f>O82*1</f>
        <v>3</v>
      </c>
    </row>
    <row r="83" spans="1:16" ht="15" customHeight="1">
      <c r="A83" s="6"/>
      <c r="B83" s="81" t="s">
        <v>150</v>
      </c>
      <c r="C83" s="58"/>
      <c r="D83" s="58"/>
      <c r="E83" s="58"/>
      <c r="F83" s="21"/>
      <c r="G83" s="22"/>
      <c r="H83" s="23"/>
      <c r="I83" s="59"/>
      <c r="J83" s="23"/>
      <c r="K83" s="24"/>
      <c r="L83" s="24"/>
      <c r="M83" s="23"/>
      <c r="N83" s="24"/>
      <c r="O83" s="24"/>
      <c r="P83" s="36"/>
    </row>
    <row r="84" spans="1:17" s="5" customFormat="1" ht="15" customHeight="1">
      <c r="A84" s="38"/>
      <c r="C84" s="56"/>
      <c r="D84" s="56"/>
      <c r="E84" s="3"/>
      <c r="F84" s="39"/>
      <c r="G84" s="40"/>
      <c r="H84" s="41"/>
      <c r="I84" s="42"/>
      <c r="J84" s="44"/>
      <c r="K84" s="42"/>
      <c r="L84" s="43"/>
      <c r="M84" s="28" t="s">
        <v>17</v>
      </c>
      <c r="N84" s="42"/>
      <c r="O84" s="43"/>
      <c r="P84" s="28"/>
      <c r="Q84" s="49"/>
    </row>
    <row r="85" spans="4:13" ht="15" customHeight="1">
      <c r="D85" s="48" t="s">
        <v>22</v>
      </c>
      <c r="M85" s="43" t="s">
        <v>154</v>
      </c>
    </row>
    <row r="86" spans="1:16" ht="12.75">
      <c r="A86" s="6"/>
      <c r="C86" s="29"/>
      <c r="D86" s="29"/>
      <c r="F86" s="21"/>
      <c r="G86" s="22"/>
      <c r="H86" s="23"/>
      <c r="I86" s="37"/>
      <c r="J86" s="23"/>
      <c r="K86" s="24"/>
      <c r="L86" s="24"/>
      <c r="M86" s="28"/>
      <c r="N86" s="24"/>
      <c r="O86" s="24"/>
      <c r="P86" s="36"/>
    </row>
    <row r="87" spans="1:16" ht="12.75">
      <c r="A87" s="6"/>
      <c r="B87" s="29"/>
      <c r="C87" s="29"/>
      <c r="D87" s="29"/>
      <c r="E87" s="29"/>
      <c r="F87" s="21"/>
      <c r="G87" s="22"/>
      <c r="H87" s="23"/>
      <c r="I87" s="37"/>
      <c r="J87" s="23"/>
      <c r="K87" s="24"/>
      <c r="L87" s="24"/>
      <c r="M87" s="43"/>
      <c r="N87" s="24"/>
      <c r="O87" s="24"/>
      <c r="P87" s="36"/>
    </row>
  </sheetData>
  <sheetProtection/>
  <mergeCells count="24">
    <mergeCell ref="C17:C18"/>
    <mergeCell ref="D17:D18"/>
    <mergeCell ref="E17:E18"/>
    <mergeCell ref="I17:I18"/>
    <mergeCell ref="C24:C25"/>
    <mergeCell ref="D24:D25"/>
    <mergeCell ref="E24:E25"/>
    <mergeCell ref="I24:I25"/>
    <mergeCell ref="E63:E64"/>
    <mergeCell ref="I63:I64"/>
    <mergeCell ref="I47:I48"/>
    <mergeCell ref="C47:C48"/>
    <mergeCell ref="D47:D48"/>
    <mergeCell ref="E47:E48"/>
    <mergeCell ref="C78:C79"/>
    <mergeCell ref="D78:D79"/>
    <mergeCell ref="E78:E79"/>
    <mergeCell ref="I78:I79"/>
    <mergeCell ref="I7:I8"/>
    <mergeCell ref="C7:C8"/>
    <mergeCell ref="D7:D8"/>
    <mergeCell ref="E7:E8"/>
    <mergeCell ref="C63:C64"/>
    <mergeCell ref="D63:D64"/>
  </mergeCells>
  <printOptions/>
  <pageMargins left="0.15748031496062992" right="0" top="0.1968503937007874" bottom="0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</dc:creator>
  <cp:keywords/>
  <dc:description/>
  <cp:lastModifiedBy>tayk</cp:lastModifiedBy>
  <cp:lastPrinted>2016-04-30T09:08:59Z</cp:lastPrinted>
  <dcterms:created xsi:type="dcterms:W3CDTF">2000-09-21T17:28:16Z</dcterms:created>
  <dcterms:modified xsi:type="dcterms:W3CDTF">2016-04-30T16:36:26Z</dcterms:modified>
  <cp:category/>
  <cp:version/>
  <cp:contentType/>
  <cp:contentStatus/>
</cp:coreProperties>
</file>