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 1" sheetId="1" r:id="rId1"/>
    <sheet name="yarış 2" sheetId="2" r:id="rId2"/>
    <sheet name="GENEL SONUÇ" sheetId="3" r:id="rId3"/>
  </sheets>
  <definedNames/>
  <calcPr fullCalcOnLoad="1"/>
</workbook>
</file>

<file path=xl/sharedStrings.xml><?xml version="1.0" encoding="utf-8"?>
<sst xmlns="http://schemas.openxmlformats.org/spreadsheetml/2006/main" count="523" uniqueCount="107">
  <si>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</si>
  <si>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</si>
  <si>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</si>
  <si>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</si>
  <si>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</si>
  <si>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</si>
  <si>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</si>
  <si>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</si>
  <si>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</si>
  <si>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</si>
  <si>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</si>
  <si>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</si>
  <si>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</si>
  <si>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</si>
  <si>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</si>
  <si>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</si>
  <si>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</si>
  <si>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40</t>
  </si>
  <si>
    <t>PROTOTYPE</t>
  </si>
  <si>
    <t>FIRST 40</t>
  </si>
  <si>
    <t>MAT 1010</t>
  </si>
  <si>
    <t>YARIŞ SEKRETERLİĞİ</t>
  </si>
  <si>
    <t>FIRST 34.7</t>
  </si>
  <si>
    <t>TCF</t>
  </si>
  <si>
    <t>Yelken</t>
  </si>
  <si>
    <t>Tekne Adı</t>
  </si>
  <si>
    <t>Tekne Tipi</t>
  </si>
  <si>
    <t>Tekne Sahibi / Sorumlu Kişi</t>
  </si>
  <si>
    <t xml:space="preserve">TOPLAM </t>
  </si>
  <si>
    <t>SIRA</t>
  </si>
  <si>
    <t>No</t>
  </si>
  <si>
    <t>PUAN</t>
  </si>
  <si>
    <t>YARIŞ</t>
  </si>
  <si>
    <t>IRC I (SARI) - TCC 1,070 ve üzeri</t>
  </si>
  <si>
    <t>IRC II (YEŞİL) - TCC 1,069 - 1,020 arası</t>
  </si>
  <si>
    <t>IRC III (LACİVERT) - TCC 1,019 - 0,980 arası</t>
  </si>
  <si>
    <t>LOGO</t>
  </si>
  <si>
    <t>YARIŞ KOMİTESİ BAŞKANI</t>
  </si>
  <si>
    <t xml:space="preserve">DESTEK (BEYAZ) </t>
  </si>
  <si>
    <t xml:space="preserve">    * Destek sınıfında spinnaker (simetrik veya asimetrik ) kullanan tekneler</t>
  </si>
  <si>
    <t>ELAN 340</t>
  </si>
  <si>
    <t>CORBY 29</t>
  </si>
  <si>
    <t>BAVARIA 36</t>
  </si>
  <si>
    <t>YARIŞ 1</t>
  </si>
  <si>
    <t>YARIŞ 2</t>
  </si>
  <si>
    <t>TAYK / SONBAHAR KUPASI II</t>
  </si>
  <si>
    <t>BORUSAN RACİNG-ÇILGIN SİGMA</t>
  </si>
  <si>
    <t>BÜLENT DEMİRCİOĞLU / ORHAN TÜKER</t>
  </si>
  <si>
    <t>AG SAILING TEAM-ANYTHING GOES</t>
  </si>
  <si>
    <t>BARBAROS SARP / YUSUF ERCE DEMİRTAŞ</t>
  </si>
  <si>
    <t>MOON AND STAR</t>
  </si>
  <si>
    <t>ONE TONNER</t>
  </si>
  <si>
    <t>FİKRET ELBİRLİK</t>
  </si>
  <si>
    <t>TUĞRUL TEKBULUT / ERHAN KARACA</t>
  </si>
  <si>
    <t>ARÇELİK ALİZE</t>
  </si>
  <si>
    <t>SİNAN SÜMER</t>
  </si>
  <si>
    <t>SHAK SHUKA II</t>
  </si>
  <si>
    <t>A 35</t>
  </si>
  <si>
    <t>HASAN UTKU ÇETİNER</t>
  </si>
  <si>
    <t>GÜNEŞ SİGORTA FALCON</t>
  </si>
  <si>
    <t>DENİZ YILMAZ</t>
  </si>
  <si>
    <t>TÜPRAŞ ALİZE</t>
  </si>
  <si>
    <t>SİNAN SÜMER / DOĞUKAN KANDEMİR</t>
  </si>
  <si>
    <t>Sahibinden.com - FLAMENCO</t>
  </si>
  <si>
    <t xml:space="preserve">M. SERDAR ÖNER </t>
  </si>
  <si>
    <t>UNIQ2GO_HANGOVER</t>
  </si>
  <si>
    <t>MEHMET GENCO SİNDEL</t>
  </si>
  <si>
    <t>SUSAIL PETEK</t>
  </si>
  <si>
    <t>CEVAT SATIR / EVREN KONCAGÜL</t>
  </si>
  <si>
    <t>PFIZER - HEDEF YELKEN</t>
  </si>
  <si>
    <t>HEDEF YELKEN / EFE REGAY</t>
  </si>
  <si>
    <t>TURKCELL ALİZE</t>
  </si>
  <si>
    <t>MAT 10</t>
  </si>
  <si>
    <t>SİNAN SÜMER / MERT GÜRPINAR</t>
  </si>
  <si>
    <t>BEKO ALİZE</t>
  </si>
  <si>
    <t>GORBON 28</t>
  </si>
  <si>
    <t>SİNAN SÜMER / HÜSEYİN AKÇA</t>
  </si>
  <si>
    <t>AKFEN - 40 PLUS</t>
  </si>
  <si>
    <t>POGO 8.50</t>
  </si>
  <si>
    <t>40 PLUS SAILING / ÖZCAN ÖZVERİM</t>
  </si>
  <si>
    <t>HEDEF YELKEN / SPOR ÇANTAM</t>
  </si>
  <si>
    <t>SUN FAST 37</t>
  </si>
  <si>
    <t>HASAN SİNAN KAHYAOĞLU/MEHMET CAN EKİN</t>
  </si>
  <si>
    <t>KAÇAK</t>
  </si>
  <si>
    <t>SUN FAST 32</t>
  </si>
  <si>
    <t xml:space="preserve">REHA AKBAŞ </t>
  </si>
  <si>
    <t>MİNE</t>
  </si>
  <si>
    <t>DIDI 26</t>
  </si>
  <si>
    <t>YAVUZ TEZELLER / EMRE DERMAN</t>
  </si>
  <si>
    <t>MC DONALDS ZİG ZAG</t>
  </si>
  <si>
    <t>SİNAN SÜMER / BERK GÜRPINAR</t>
  </si>
  <si>
    <t>* FANUC HAPPYHOUR</t>
  </si>
  <si>
    <t>ERMAN AYVAZ</t>
  </si>
  <si>
    <t>*VENUS 1</t>
  </si>
  <si>
    <t>ERTAN ÖZÇEVİK</t>
  </si>
  <si>
    <t xml:space="preserve">    * Destek sınıfında spinnaker (simetrik veya asimetrik) kullanan tekneler</t>
  </si>
  <si>
    <t>IRC IV (TURUNCU) - TCC 0,979 ve altı</t>
  </si>
  <si>
    <t xml:space="preserve">                   05 ARALIK 2015</t>
  </si>
  <si>
    <t>DNC</t>
  </si>
  <si>
    <t>RET</t>
  </si>
  <si>
    <t>SÜRESİ İÇİNDE BİTİREN TEKNE YOK</t>
  </si>
  <si>
    <t>DNF</t>
  </si>
  <si>
    <t>05 Aralık 2015 Saat:16:30</t>
  </si>
  <si>
    <t>05 Aralık 2015 Saat:16:35</t>
  </si>
  <si>
    <t xml:space="preserve">05 Aralık 2015 Saat: 16:35 </t>
  </si>
  <si>
    <t xml:space="preserve">05 ARALIK 2015 - YARIŞ 2 </t>
  </si>
  <si>
    <t xml:space="preserve">05 ARALIK 2015 - YARIŞ 1 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</si>
</sst>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  <numFmt numFmtId="188" formatCode="[$-41F]d\ mmmm\ yyyy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36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name val="Arial Tur"/>
      <family val="2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b/>
      <sz val="11"/>
      <name val="Bookman Old Style"/>
      <family val="1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 horizontal="center"/>
    </xf>
    <xf numFmtId="0" fontId="26" fillId="0" borderId="0" xfId="0" applyFont="1" applyBorder="1" applyAlignment="1">
      <alignment horizontal="center"/>
    </xf>
    <xf numFmtId="180" fontId="27" fillId="0" borderId="0" xfId="0" applyNumberFormat="1" applyFont="1" applyBorder="1" applyAlignment="1" applyProtection="1">
      <alignment horizontal="center"/>
      <protection locked="0"/>
    </xf>
    <xf numFmtId="1" fontId="2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9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9" fillId="0" borderId="11" xfId="0" applyFont="1" applyFill="1" applyBorder="1" applyAlignment="1" applyProtection="1">
      <alignment horizontal="center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9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6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1" fontId="29" fillId="0" borderId="1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/>
    </xf>
    <xf numFmtId="0" fontId="5" fillId="0" borderId="0" xfId="50" applyFont="1" applyAlignment="1">
      <alignment horizontal="center"/>
      <protection/>
    </xf>
    <xf numFmtId="0" fontId="33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1" xfId="50" applyFont="1" applyFill="1" applyBorder="1" applyAlignment="1">
      <alignment horizontal="center"/>
      <protection/>
    </xf>
    <xf numFmtId="0" fontId="3" fillId="0" borderId="17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6" fillId="0" borderId="11" xfId="50" applyFont="1" applyFill="1" applyBorder="1" applyAlignment="1">
      <alignment horizontal="center"/>
      <protection/>
    </xf>
    <xf numFmtId="182" fontId="6" fillId="0" borderId="11" xfId="50" applyNumberFormat="1" applyFont="1" applyFill="1" applyBorder="1" applyAlignment="1">
      <alignment horizontal="center"/>
      <protection/>
    </xf>
    <xf numFmtId="0" fontId="3" fillId="0" borderId="18" xfId="50" applyFont="1" applyFill="1" applyBorder="1" applyAlignment="1">
      <alignment horizontal="center"/>
      <protection/>
    </xf>
    <xf numFmtId="0" fontId="3" fillId="0" borderId="15" xfId="50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3" fillId="0" borderId="14" xfId="50" applyFont="1" applyFill="1" applyBorder="1" applyAlignment="1">
      <alignment horizontal="center"/>
      <protection/>
    </xf>
    <xf numFmtId="182" fontId="6" fillId="0" borderId="11" xfId="50" applyNumberFormat="1" applyFont="1" applyBorder="1" applyAlignment="1">
      <alignment horizontal="center"/>
      <protection/>
    </xf>
    <xf numFmtId="182" fontId="6" fillId="0" borderId="12" xfId="50" applyNumberFormat="1" applyFont="1" applyBorder="1" applyAlignment="1">
      <alignment horizontal="center"/>
      <protection/>
    </xf>
    <xf numFmtId="0" fontId="6" fillId="0" borderId="12" xfId="50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3" fillId="0" borderId="18" xfId="50" applyFont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1" xfId="50" applyFont="1" applyBorder="1" applyAlignment="1">
      <alignment horizontal="center"/>
      <protection/>
    </xf>
    <xf numFmtId="0" fontId="5" fillId="0" borderId="0" xfId="50" applyFont="1" applyAlignment="1">
      <alignment horizontal="left"/>
      <protection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0" fontId="29" fillId="0" borderId="10" xfId="0" applyNumberFormat="1" applyFont="1" applyBorder="1" applyAlignment="1" applyProtection="1">
      <alignment horizontal="center" vertical="center"/>
      <protection locked="0"/>
    </xf>
    <xf numFmtId="180" fontId="29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Çıkış" xfId="43"/>
    <cellStyle name="Giriş" xfId="44"/>
    <cellStyle name="Giriş 2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85750" y="2314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285750" y="517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285750" y="6219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285750" y="690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285750" y="690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4057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85750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85750" y="252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285750" y="6010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85750" y="6219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285750" y="690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85750" y="6905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33425" y="5981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733425" y="619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733425" y="6867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733425" y="6867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733425" y="232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733425" y="5981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6" name="Text Box 45"/>
        <xdr:cNvSpPr txBox="1">
          <a:spLocks noChangeArrowheads="1"/>
        </xdr:cNvSpPr>
      </xdr:nvSpPr>
      <xdr:spPr>
        <a:xfrm>
          <a:off x="733425" y="619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E16" sqref="E16:E17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6.421875" style="0" customWidth="1"/>
    <col min="4" max="4" width="10.28125" style="0" customWidth="1"/>
    <col min="5" max="5" width="34.7109375" style="0" customWidth="1"/>
    <col min="6" max="6" width="8.00390625" style="58" customWidth="1"/>
    <col min="7" max="7" width="7.7109375" style="0" customWidth="1"/>
    <col min="8" max="8" width="7.00390625" style="0" customWidth="1"/>
    <col min="9" max="9" width="6.00390625" style="0" customWidth="1"/>
    <col min="10" max="10" width="7.28125" style="0" customWidth="1"/>
    <col min="11" max="11" width="4.140625" style="0" customWidth="1"/>
    <col min="12" max="12" width="4.00390625" style="0" customWidth="1"/>
    <col min="13" max="13" width="8.00390625" style="0" customWidth="1"/>
    <col min="14" max="14" width="4.421875" style="0" customWidth="1"/>
    <col min="15" max="15" width="4.00390625" style="0" customWidth="1"/>
    <col min="16" max="16" width="5.421875" style="45" customWidth="1"/>
  </cols>
  <sheetData>
    <row r="1" spans="1:16" ht="14.25">
      <c r="A1" s="7"/>
      <c r="F1" s="80" t="s">
        <v>45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57" t="s">
        <v>106</v>
      </c>
      <c r="G2" s="7"/>
      <c r="I2" s="8"/>
      <c r="J2" s="8"/>
      <c r="K2" s="8"/>
      <c r="L2" s="8"/>
      <c r="M2" s="8"/>
      <c r="N2" s="8"/>
      <c r="O2" s="8"/>
      <c r="P2" s="26"/>
    </row>
    <row r="3" spans="1:16" ht="14.25" customHeight="1">
      <c r="A3" s="3" t="s">
        <v>33</v>
      </c>
      <c r="E3" s="5"/>
      <c r="F3" s="5"/>
      <c r="G3" s="9" t="s">
        <v>0</v>
      </c>
      <c r="H3" s="2">
        <v>0.4444444444444444</v>
      </c>
      <c r="I3" s="10"/>
      <c r="J3" s="11"/>
      <c r="K3" s="12"/>
      <c r="L3" s="5"/>
      <c r="M3" s="12"/>
      <c r="N3" s="12"/>
      <c r="O3" s="5"/>
      <c r="P3" s="41"/>
    </row>
    <row r="4" spans="1:16" ht="11.25" customHeight="1">
      <c r="A4" s="7"/>
      <c r="B4" s="27" t="s">
        <v>1</v>
      </c>
      <c r="C4" s="113" t="s">
        <v>2</v>
      </c>
      <c r="D4" s="109" t="s">
        <v>3</v>
      </c>
      <c r="E4" s="109" t="s">
        <v>4</v>
      </c>
      <c r="F4" s="13" t="s">
        <v>5</v>
      </c>
      <c r="G4" s="67" t="s">
        <v>6</v>
      </c>
      <c r="H4" s="68"/>
      <c r="I4" s="111" t="s">
        <v>7</v>
      </c>
      <c r="J4" s="64" t="s">
        <v>8</v>
      </c>
      <c r="K4" s="65"/>
      <c r="L4" s="66"/>
      <c r="M4" s="64" t="s">
        <v>9</v>
      </c>
      <c r="N4" s="65"/>
      <c r="O4" s="66"/>
      <c r="P4" s="42" t="s">
        <v>32</v>
      </c>
    </row>
    <row r="5" spans="1:16" ht="11.25" customHeight="1">
      <c r="A5" s="7"/>
      <c r="B5" s="28" t="s">
        <v>10</v>
      </c>
      <c r="C5" s="114"/>
      <c r="D5" s="110"/>
      <c r="E5" s="110"/>
      <c r="F5" s="56" t="s">
        <v>11</v>
      </c>
      <c r="G5" s="14" t="s">
        <v>11</v>
      </c>
      <c r="H5" s="15" t="s">
        <v>12</v>
      </c>
      <c r="I5" s="112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43" t="s">
        <v>16</v>
      </c>
    </row>
    <row r="6" spans="1:16" ht="16.5" customHeight="1">
      <c r="A6" s="7"/>
      <c r="B6" s="88">
        <v>4004</v>
      </c>
      <c r="C6" s="89" t="s">
        <v>48</v>
      </c>
      <c r="D6" s="88" t="s">
        <v>19</v>
      </c>
      <c r="E6" s="90" t="s">
        <v>49</v>
      </c>
      <c r="F6" s="1">
        <v>0.5131134259259259</v>
      </c>
      <c r="G6" s="18">
        <f>IF(F6&gt;H$3,F6-H$3,F6+24-H$3)</f>
        <v>0.06866898148148148</v>
      </c>
      <c r="H6" s="19">
        <f>HOUR(G6)*60*60+MINUTE(G6)*60+SECOND(G6)</f>
        <v>5933</v>
      </c>
      <c r="I6" s="94">
        <v>1.088</v>
      </c>
      <c r="J6" s="71">
        <f>H6*I6</f>
        <v>6455.104</v>
      </c>
      <c r="K6" s="20">
        <f>RANK(J6,J$6:J$8,1)</f>
        <v>1</v>
      </c>
      <c r="L6" s="20">
        <f>RANK(K6,K$6:K$8,1)</f>
        <v>1</v>
      </c>
      <c r="M6" s="71">
        <f>H6*I6</f>
        <v>6455.104</v>
      </c>
      <c r="N6" s="20">
        <f>RANK(M6,M$6:M$8,1)</f>
        <v>1</v>
      </c>
      <c r="O6" s="20">
        <f>RANK(N6,N$6:N$8,1)</f>
        <v>1</v>
      </c>
      <c r="P6" s="44">
        <f>O6*1</f>
        <v>1</v>
      </c>
    </row>
    <row r="7" spans="1:16" ht="16.5" customHeight="1">
      <c r="A7" s="7"/>
      <c r="B7" s="88">
        <v>300</v>
      </c>
      <c r="C7" s="90" t="s">
        <v>50</v>
      </c>
      <c r="D7" s="88" t="s">
        <v>51</v>
      </c>
      <c r="E7" s="128" t="s">
        <v>52</v>
      </c>
      <c r="F7" s="46" t="s">
        <v>99</v>
      </c>
      <c r="G7" s="18"/>
      <c r="H7" s="19"/>
      <c r="I7" s="94">
        <v>1.087</v>
      </c>
      <c r="J7" s="19" t="s">
        <v>99</v>
      </c>
      <c r="K7" s="20"/>
      <c r="L7" s="20">
        <v>3</v>
      </c>
      <c r="M7" s="19" t="s">
        <v>99</v>
      </c>
      <c r="N7" s="20"/>
      <c r="O7" s="20">
        <v>3</v>
      </c>
      <c r="P7" s="44">
        <f>O7*1</f>
        <v>3</v>
      </c>
    </row>
    <row r="8" spans="1:16" ht="16.5" customHeight="1">
      <c r="A8" s="7"/>
      <c r="B8" s="88">
        <v>7400</v>
      </c>
      <c r="C8" s="90" t="s">
        <v>46</v>
      </c>
      <c r="D8" s="88" t="s">
        <v>17</v>
      </c>
      <c r="E8" s="90" t="s">
        <v>47</v>
      </c>
      <c r="F8" s="46" t="s">
        <v>98</v>
      </c>
      <c r="G8" s="18"/>
      <c r="H8" s="19"/>
      <c r="I8" s="127">
        <v>1.166</v>
      </c>
      <c r="J8" s="19" t="s">
        <v>98</v>
      </c>
      <c r="K8" s="20"/>
      <c r="L8" s="20">
        <v>4</v>
      </c>
      <c r="M8" s="19" t="s">
        <v>98</v>
      </c>
      <c r="N8" s="20"/>
      <c r="O8" s="20">
        <v>4</v>
      </c>
      <c r="P8" s="44">
        <f>O8*1</f>
        <v>4</v>
      </c>
    </row>
    <row r="9" spans="1:16" ht="14.25" customHeight="1">
      <c r="A9" s="3" t="s">
        <v>34</v>
      </c>
      <c r="E9" s="5"/>
      <c r="F9" s="5"/>
      <c r="G9" s="9" t="s">
        <v>0</v>
      </c>
      <c r="H9" s="2">
        <v>0.4444444444444444</v>
      </c>
      <c r="I9" s="10"/>
      <c r="J9" s="11"/>
      <c r="K9" s="12"/>
      <c r="L9" s="5"/>
      <c r="M9" s="12"/>
      <c r="N9" s="12"/>
      <c r="O9" s="5"/>
      <c r="P9" s="41"/>
    </row>
    <row r="10" spans="1:16" ht="11.25" customHeight="1">
      <c r="A10" s="7"/>
      <c r="B10" s="27" t="s">
        <v>1</v>
      </c>
      <c r="C10" s="113" t="s">
        <v>2</v>
      </c>
      <c r="D10" s="109" t="s">
        <v>3</v>
      </c>
      <c r="E10" s="109" t="s">
        <v>4</v>
      </c>
      <c r="F10" s="13" t="s">
        <v>5</v>
      </c>
      <c r="G10" s="67" t="s">
        <v>6</v>
      </c>
      <c r="H10" s="68"/>
      <c r="I10" s="111" t="s">
        <v>7</v>
      </c>
      <c r="J10" s="64" t="s">
        <v>8</v>
      </c>
      <c r="K10" s="65"/>
      <c r="L10" s="66"/>
      <c r="M10" s="64" t="s">
        <v>9</v>
      </c>
      <c r="N10" s="65"/>
      <c r="O10" s="66"/>
      <c r="P10" s="42" t="s">
        <v>32</v>
      </c>
    </row>
    <row r="11" spans="1:16" ht="10.5" customHeight="1">
      <c r="A11" s="7"/>
      <c r="B11" s="28" t="s">
        <v>10</v>
      </c>
      <c r="C11" s="114"/>
      <c r="D11" s="110"/>
      <c r="E11" s="110"/>
      <c r="F11" s="56" t="s">
        <v>11</v>
      </c>
      <c r="G11" s="14" t="s">
        <v>11</v>
      </c>
      <c r="H11" s="15" t="s">
        <v>12</v>
      </c>
      <c r="I11" s="112"/>
      <c r="J11" s="16" t="s">
        <v>13</v>
      </c>
      <c r="K11" s="16" t="s">
        <v>14</v>
      </c>
      <c r="L11" s="17" t="s">
        <v>15</v>
      </c>
      <c r="M11" s="16" t="s">
        <v>13</v>
      </c>
      <c r="N11" s="16" t="s">
        <v>14</v>
      </c>
      <c r="O11" s="17" t="s">
        <v>15</v>
      </c>
      <c r="P11" s="43" t="s">
        <v>16</v>
      </c>
    </row>
    <row r="12" spans="1:16" ht="16.5" customHeight="1">
      <c r="A12" s="7"/>
      <c r="B12" s="88">
        <v>1582</v>
      </c>
      <c r="C12" s="95" t="s">
        <v>54</v>
      </c>
      <c r="D12" s="88" t="s">
        <v>20</v>
      </c>
      <c r="E12" s="95" t="s">
        <v>55</v>
      </c>
      <c r="F12" s="21">
        <v>0.5145023148148148</v>
      </c>
      <c r="G12" s="18">
        <f>IF(F12&gt;H$9,F12-H$9,F12+24-H$9)</f>
        <v>0.07005787037037037</v>
      </c>
      <c r="H12" s="19">
        <f>HOUR(G12)*60*60+MINUTE(G12)*60+SECOND(G12)</f>
        <v>6053</v>
      </c>
      <c r="I12" s="94">
        <v>1.038</v>
      </c>
      <c r="J12" s="19">
        <f>H12*I12</f>
        <v>6283.014</v>
      </c>
      <c r="K12" s="20">
        <f>RANK(J12,J$12:J$14,1)</f>
        <v>1</v>
      </c>
      <c r="L12" s="20">
        <f>RANK(K12,K$12:K$14,1)</f>
        <v>1</v>
      </c>
      <c r="M12" s="19">
        <f>H12*I12</f>
        <v>6283.014</v>
      </c>
      <c r="N12" s="20">
        <f>RANK(M12,M$12:M$14,1)</f>
        <v>1</v>
      </c>
      <c r="O12" s="20">
        <f>RANK(N12,N$12:N$14,1)</f>
        <v>1</v>
      </c>
      <c r="P12" s="44">
        <f>O12*1</f>
        <v>1</v>
      </c>
    </row>
    <row r="13" spans="1:16" ht="16.5" customHeight="1">
      <c r="A13" s="7"/>
      <c r="B13" s="90">
        <v>508</v>
      </c>
      <c r="C13" s="96" t="s">
        <v>36</v>
      </c>
      <c r="D13" s="90" t="s">
        <v>20</v>
      </c>
      <c r="E13" s="95" t="s">
        <v>53</v>
      </c>
      <c r="F13" s="21">
        <v>0.5185763888888889</v>
      </c>
      <c r="G13" s="18">
        <f>IF(F13&gt;H$9,F13-H$9,F13+24-H$9)</f>
        <v>0.07413194444444449</v>
      </c>
      <c r="H13" s="19">
        <f>HOUR(G13)*60*60+MINUTE(G13)*60+SECOND(G13)</f>
        <v>6405</v>
      </c>
      <c r="I13" s="127">
        <v>1.039</v>
      </c>
      <c r="J13" s="19">
        <f>H13*I13</f>
        <v>6654.794999999999</v>
      </c>
      <c r="K13" s="20">
        <f>RANK(J13,J$12:J$14,1)</f>
        <v>2</v>
      </c>
      <c r="L13" s="20">
        <f>RANK(K13,K$12:K$14,1)</f>
        <v>2</v>
      </c>
      <c r="M13" s="19">
        <f>H13*I13</f>
        <v>6654.794999999999</v>
      </c>
      <c r="N13" s="20">
        <f>RANK(M13,M$12:M$14,1)</f>
        <v>2</v>
      </c>
      <c r="O13" s="20">
        <f>RANK(N13,N$12:N$14,1)</f>
        <v>2</v>
      </c>
      <c r="P13" s="44">
        <f>O13*1</f>
        <v>2</v>
      </c>
    </row>
    <row r="14" spans="1:16" ht="16.5" customHeight="1">
      <c r="A14" s="7"/>
      <c r="B14" s="88">
        <v>9939</v>
      </c>
      <c r="C14" s="95" t="s">
        <v>56</v>
      </c>
      <c r="D14" s="88" t="s">
        <v>57</v>
      </c>
      <c r="E14" s="97" t="s">
        <v>58</v>
      </c>
      <c r="F14" s="21">
        <v>0.520462962962963</v>
      </c>
      <c r="G14" s="18">
        <f>IF(F14&gt;H$9,F14-H$9,F14+24-H$9)</f>
        <v>0.0760185185185186</v>
      </c>
      <c r="H14" s="19">
        <f>HOUR(G14)*60*60+MINUTE(G14)*60+SECOND(G14)</f>
        <v>6568</v>
      </c>
      <c r="I14" s="93">
        <v>1.026</v>
      </c>
      <c r="J14" s="19">
        <f>H14*I14</f>
        <v>6738.768</v>
      </c>
      <c r="K14" s="20">
        <f>RANK(J14,J$12:J$14,1)</f>
        <v>3</v>
      </c>
      <c r="L14" s="20">
        <f>RANK(K14,K$12:K$14,1)</f>
        <v>3</v>
      </c>
      <c r="M14" s="19">
        <f>H14*I14</f>
        <v>6738.768</v>
      </c>
      <c r="N14" s="20">
        <f>RANK(M14,M$12:M$14,1)</f>
        <v>3</v>
      </c>
      <c r="O14" s="20">
        <f>RANK(N14,N$12:N$14,1)</f>
        <v>3</v>
      </c>
      <c r="P14" s="44">
        <f>O14*1</f>
        <v>3</v>
      </c>
    </row>
    <row r="15" spans="1:16" ht="14.25" customHeight="1">
      <c r="A15" s="3" t="s">
        <v>35</v>
      </c>
      <c r="B15" s="40"/>
      <c r="C15" s="40"/>
      <c r="D15" s="40"/>
      <c r="E15" s="5"/>
      <c r="F15" s="5"/>
      <c r="G15" s="9" t="s">
        <v>0</v>
      </c>
      <c r="H15" s="2">
        <v>0.4479166666666667</v>
      </c>
      <c r="I15" s="10"/>
      <c r="J15" s="11"/>
      <c r="K15" s="12"/>
      <c r="L15" s="5"/>
      <c r="M15" s="12"/>
      <c r="N15" s="12"/>
      <c r="O15" s="5"/>
      <c r="P15" s="41"/>
    </row>
    <row r="16" spans="1:16" ht="12" customHeight="1">
      <c r="A16" s="7"/>
      <c r="B16" s="27" t="s">
        <v>1</v>
      </c>
      <c r="C16" s="113" t="s">
        <v>2</v>
      </c>
      <c r="D16" s="109" t="s">
        <v>3</v>
      </c>
      <c r="E16" s="109" t="s">
        <v>4</v>
      </c>
      <c r="F16" s="13" t="s">
        <v>5</v>
      </c>
      <c r="G16" s="67" t="s">
        <v>6</v>
      </c>
      <c r="H16" s="68"/>
      <c r="I16" s="111" t="s">
        <v>7</v>
      </c>
      <c r="J16" s="64" t="s">
        <v>8</v>
      </c>
      <c r="K16" s="65"/>
      <c r="L16" s="66"/>
      <c r="M16" s="64" t="s">
        <v>9</v>
      </c>
      <c r="N16" s="65"/>
      <c r="O16" s="66"/>
      <c r="P16" s="42" t="s">
        <v>32</v>
      </c>
    </row>
    <row r="17" spans="1:16" ht="12" customHeight="1">
      <c r="A17" s="7"/>
      <c r="B17" s="28" t="s">
        <v>10</v>
      </c>
      <c r="C17" s="114"/>
      <c r="D17" s="110"/>
      <c r="E17" s="110"/>
      <c r="F17" s="56" t="s">
        <v>11</v>
      </c>
      <c r="G17" s="14" t="s">
        <v>11</v>
      </c>
      <c r="H17" s="15" t="s">
        <v>12</v>
      </c>
      <c r="I17" s="112"/>
      <c r="J17" s="16" t="s">
        <v>13</v>
      </c>
      <c r="K17" s="16" t="s">
        <v>14</v>
      </c>
      <c r="L17" s="17" t="s">
        <v>15</v>
      </c>
      <c r="M17" s="16" t="s">
        <v>13</v>
      </c>
      <c r="N17" s="16" t="s">
        <v>14</v>
      </c>
      <c r="O17" s="17" t="s">
        <v>15</v>
      </c>
      <c r="P17" s="43" t="s">
        <v>16</v>
      </c>
    </row>
    <row r="18" spans="1:16" ht="16.5" customHeight="1">
      <c r="A18" s="7"/>
      <c r="B18" s="88">
        <v>1987</v>
      </c>
      <c r="C18" s="98" t="s">
        <v>59</v>
      </c>
      <c r="D18" s="88" t="s">
        <v>22</v>
      </c>
      <c r="E18" s="96" t="s">
        <v>60</v>
      </c>
      <c r="F18" s="21">
        <v>0.49732638888888886</v>
      </c>
      <c r="G18" s="18">
        <f>IF(F18&gt;H$15,F18-H$15,F18+24-H$15)</f>
        <v>0.049409722222222174</v>
      </c>
      <c r="H18" s="19">
        <f>HOUR(G18)*60*60+MINUTE(G18)*60+SECOND(G18)</f>
        <v>4269</v>
      </c>
      <c r="I18" s="99">
        <v>1.001</v>
      </c>
      <c r="J18" s="19">
        <f>H18*I18</f>
        <v>4273.268999999999</v>
      </c>
      <c r="K18" s="20">
        <f>RANK(J18,J$18:J$25,1)</f>
        <v>1</v>
      </c>
      <c r="L18" s="20">
        <f>RANK(K18,K$18:K$25,1)</f>
        <v>1</v>
      </c>
      <c r="M18" s="19">
        <f>H18*I18</f>
        <v>4273.268999999999</v>
      </c>
      <c r="N18" s="20">
        <f>RANK(M18,M$18:M$25,1)</f>
        <v>1</v>
      </c>
      <c r="O18" s="20">
        <f>RANK(N18,N$18:N$25,1)</f>
        <v>1</v>
      </c>
      <c r="P18" s="44">
        <f>O18*1</f>
        <v>1</v>
      </c>
    </row>
    <row r="19" spans="1:16" ht="16.5" customHeight="1">
      <c r="A19" s="7"/>
      <c r="B19" s="88">
        <v>532</v>
      </c>
      <c r="C19" s="98" t="s">
        <v>71</v>
      </c>
      <c r="D19" s="88" t="s">
        <v>72</v>
      </c>
      <c r="E19" s="72" t="s">
        <v>73</v>
      </c>
      <c r="F19" s="21">
        <v>0.4988078703703704</v>
      </c>
      <c r="G19" s="18">
        <f>IF(F19&gt;H$15,F19-H$15,F19+24-H$15)</f>
        <v>0.0508912037037037</v>
      </c>
      <c r="H19" s="19">
        <f>HOUR(G19)*60*60+MINUTE(G19)*60+SECOND(G19)</f>
        <v>4397</v>
      </c>
      <c r="I19" s="99">
        <v>0.985</v>
      </c>
      <c r="J19" s="19">
        <f>H19*I19</f>
        <v>4331.045</v>
      </c>
      <c r="K19" s="20">
        <f>RANK(J19,J$18:J$25,1)</f>
        <v>2</v>
      </c>
      <c r="L19" s="20">
        <f>RANK(K19,K$18:K$25,1)</f>
        <v>2</v>
      </c>
      <c r="M19" s="19">
        <f>H19*I19</f>
        <v>4331.045</v>
      </c>
      <c r="N19" s="20">
        <f>RANK(M19,M$18:M$25,1)</f>
        <v>2</v>
      </c>
      <c r="O19" s="20">
        <f>RANK(N19,N$18:N$25,1)</f>
        <v>2</v>
      </c>
      <c r="P19" s="44">
        <f>O19*1</f>
        <v>2</v>
      </c>
    </row>
    <row r="20" spans="1:16" ht="16.5" customHeight="1">
      <c r="A20" s="7"/>
      <c r="B20" s="90">
        <v>3470</v>
      </c>
      <c r="C20" s="90" t="s">
        <v>61</v>
      </c>
      <c r="D20" s="90" t="s">
        <v>22</v>
      </c>
      <c r="E20" s="82" t="s">
        <v>62</v>
      </c>
      <c r="F20" s="21">
        <v>0.49879629629629635</v>
      </c>
      <c r="G20" s="18">
        <f>IF(F20&gt;H$15,F20-H$15,F20+24-H$15)</f>
        <v>0.050879629629629664</v>
      </c>
      <c r="H20" s="19">
        <f>HOUR(G20)*60*60+MINUTE(G20)*60+SECOND(G20)</f>
        <v>4396</v>
      </c>
      <c r="I20" s="100">
        <v>0.999</v>
      </c>
      <c r="J20" s="19">
        <f>H20*I20</f>
        <v>4391.604</v>
      </c>
      <c r="K20" s="20">
        <f>RANK(J20,J$18:J$25,1)</f>
        <v>3</v>
      </c>
      <c r="L20" s="20">
        <f>RANK(K20,K$18:K$25,1)</f>
        <v>3</v>
      </c>
      <c r="M20" s="19">
        <f>H20*I20</f>
        <v>4391.604</v>
      </c>
      <c r="N20" s="20">
        <f>RANK(M20,M$18:M$25,1)</f>
        <v>3</v>
      </c>
      <c r="O20" s="20">
        <f>RANK(N20,N$18:N$25,1)</f>
        <v>3</v>
      </c>
      <c r="P20" s="44">
        <f>O20*1</f>
        <v>3</v>
      </c>
    </row>
    <row r="21" spans="1:16" ht="16.5" customHeight="1">
      <c r="A21" s="7"/>
      <c r="B21" s="88">
        <v>348</v>
      </c>
      <c r="C21" s="90" t="s">
        <v>74</v>
      </c>
      <c r="D21" s="90" t="s">
        <v>75</v>
      </c>
      <c r="E21" s="90" t="s">
        <v>76</v>
      </c>
      <c r="F21" s="21">
        <v>0.5005324074074075</v>
      </c>
      <c r="G21" s="18">
        <f>IF(F21&gt;H$15,F21-H$15,F21+24-H$15)</f>
        <v>0.05261574074074077</v>
      </c>
      <c r="H21" s="19">
        <f>HOUR(G21)*60*60+MINUTE(G21)*60+SECOND(G21)</f>
        <v>4546</v>
      </c>
      <c r="I21" s="99">
        <v>0.981</v>
      </c>
      <c r="J21" s="19">
        <f>H21*I21</f>
        <v>4459.626</v>
      </c>
      <c r="K21" s="20">
        <f>RANK(J21,J$18:J$25,1)</f>
        <v>4</v>
      </c>
      <c r="L21" s="20">
        <f>RANK(K21,K$18:K$25,1)</f>
        <v>4</v>
      </c>
      <c r="M21" s="19">
        <f>H21*I21</f>
        <v>4459.626</v>
      </c>
      <c r="N21" s="20">
        <f>RANK(M21,M$18:M$25,1)</f>
        <v>4</v>
      </c>
      <c r="O21" s="20">
        <f>RANK(N21,N$18:N$25,1)</f>
        <v>4</v>
      </c>
      <c r="P21" s="44">
        <f>O21*1</f>
        <v>4</v>
      </c>
    </row>
    <row r="22" spans="1:16" ht="16.5" customHeight="1">
      <c r="A22" s="7"/>
      <c r="B22" s="88">
        <v>408</v>
      </c>
      <c r="C22" s="90" t="s">
        <v>63</v>
      </c>
      <c r="D22" s="90" t="s">
        <v>40</v>
      </c>
      <c r="E22" s="82" t="s">
        <v>64</v>
      </c>
      <c r="F22" s="21">
        <v>0.5017824074074074</v>
      </c>
      <c r="G22" s="18">
        <f>IF(F22&gt;H$15,F22-H$15,F22+24-H$15)</f>
        <v>0.05386574074074074</v>
      </c>
      <c r="H22" s="19">
        <f>HOUR(G22)*60*60+MINUTE(G22)*60+SECOND(G22)</f>
        <v>4654</v>
      </c>
      <c r="I22" s="99">
        <v>0.99</v>
      </c>
      <c r="J22" s="19">
        <f>H22*I22</f>
        <v>4607.46</v>
      </c>
      <c r="K22" s="20">
        <f>RANK(J22,J$18:J$25,1)</f>
        <v>5</v>
      </c>
      <c r="L22" s="20">
        <f>RANK(K22,K$18:K$25,1)</f>
        <v>5</v>
      </c>
      <c r="M22" s="19">
        <f>H22*I22</f>
        <v>4607.46</v>
      </c>
      <c r="N22" s="20">
        <f>RANK(M22,M$18:M$25,1)</f>
        <v>5</v>
      </c>
      <c r="O22" s="20">
        <f>RANK(N22,N$18:N$25,1)</f>
        <v>5</v>
      </c>
      <c r="P22" s="44">
        <f>O22*1</f>
        <v>5</v>
      </c>
    </row>
    <row r="23" spans="1:16" ht="16.5" customHeight="1">
      <c r="A23" s="7"/>
      <c r="B23" s="88">
        <v>275</v>
      </c>
      <c r="C23" s="90" t="s">
        <v>67</v>
      </c>
      <c r="D23" s="90" t="s">
        <v>18</v>
      </c>
      <c r="E23" s="90" t="s">
        <v>68</v>
      </c>
      <c r="F23" s="21">
        <v>0.5018981481481481</v>
      </c>
      <c r="G23" s="18">
        <f>IF(F23&gt;H$15,F23-H$15,F23+24-H$15)</f>
        <v>0.053981481481481464</v>
      </c>
      <c r="H23" s="19">
        <f>HOUR(G23)*60*60+MINUTE(G23)*60+SECOND(G23)</f>
        <v>4664</v>
      </c>
      <c r="I23" s="99">
        <v>0.988</v>
      </c>
      <c r="J23" s="19">
        <f>H23*I23</f>
        <v>4608.032</v>
      </c>
      <c r="K23" s="20">
        <f>RANK(J23,J$18:J$25,1)</f>
        <v>6</v>
      </c>
      <c r="L23" s="20">
        <f>RANK(K23,K$18:K$25,1)</f>
        <v>6</v>
      </c>
      <c r="M23" s="19">
        <f>H23*I23</f>
        <v>4608.032</v>
      </c>
      <c r="N23" s="20">
        <f>RANK(M23,M$18:M$25,1)</f>
        <v>6</v>
      </c>
      <c r="O23" s="20">
        <f>RANK(N23,N$18:N$25,1)</f>
        <v>6</v>
      </c>
      <c r="P23" s="44">
        <f>O23*1</f>
        <v>6</v>
      </c>
    </row>
    <row r="24" spans="1:16" ht="16.5" customHeight="1">
      <c r="A24" s="7"/>
      <c r="B24" s="88">
        <v>1979</v>
      </c>
      <c r="C24" s="90" t="s">
        <v>65</v>
      </c>
      <c r="D24" s="90" t="s">
        <v>22</v>
      </c>
      <c r="E24" s="82" t="s">
        <v>66</v>
      </c>
      <c r="F24" s="21">
        <v>0.5018981481481481</v>
      </c>
      <c r="G24" s="18">
        <f>IF(F24&gt;H$15,F24-H$15,F24+24-H$15)</f>
        <v>0.053981481481481464</v>
      </c>
      <c r="H24" s="19">
        <f>HOUR(G24)*60*60+MINUTE(G24)*60+SECOND(G24)</f>
        <v>4664</v>
      </c>
      <c r="I24" s="99">
        <v>0.99</v>
      </c>
      <c r="J24" s="19">
        <f>H24*I24</f>
        <v>4617.36</v>
      </c>
      <c r="K24" s="20">
        <f>RANK(J24,J$18:J$25,1)</f>
        <v>7</v>
      </c>
      <c r="L24" s="20">
        <f>RANK(K24,K$18:K$25,1)</f>
        <v>7</v>
      </c>
      <c r="M24" s="19">
        <f>H24*I24</f>
        <v>4617.36</v>
      </c>
      <c r="N24" s="20">
        <f>RANK(M24,M$18:M$25,1)</f>
        <v>7</v>
      </c>
      <c r="O24" s="20">
        <f>RANK(N24,N$18:N$25,1)</f>
        <v>7</v>
      </c>
      <c r="P24" s="44">
        <f>O24*1</f>
        <v>7</v>
      </c>
    </row>
    <row r="25" spans="1:16" ht="16.5" customHeight="1">
      <c r="A25" s="7"/>
      <c r="B25" s="88">
        <v>2901</v>
      </c>
      <c r="C25" s="90" t="s">
        <v>69</v>
      </c>
      <c r="D25" s="90" t="s">
        <v>41</v>
      </c>
      <c r="E25" s="82" t="s">
        <v>70</v>
      </c>
      <c r="F25" s="21">
        <v>0.5030671296296296</v>
      </c>
      <c r="G25" s="18">
        <f>IF(F25&gt;H$15,F25-H$15,F25+24-H$15)</f>
        <v>0.05515046296296294</v>
      </c>
      <c r="H25" s="19">
        <f>HOUR(G25)*60*60+MINUTE(G25)*60+SECOND(G25)</f>
        <v>4765</v>
      </c>
      <c r="I25" s="99">
        <v>0.987</v>
      </c>
      <c r="J25" s="19">
        <f>H25*I25</f>
        <v>4703.055</v>
      </c>
      <c r="K25" s="20">
        <f>RANK(J25,J$18:J$25,1)</f>
        <v>8</v>
      </c>
      <c r="L25" s="20">
        <f>RANK(K25,K$18:K$25,1)</f>
        <v>8</v>
      </c>
      <c r="M25" s="19">
        <f>H25*I25</f>
        <v>4703.055</v>
      </c>
      <c r="N25" s="20">
        <f>RANK(M25,M$18:M$25,1)</f>
        <v>8</v>
      </c>
      <c r="O25" s="20">
        <f>RANK(N25,N$18:N$25,1)</f>
        <v>8</v>
      </c>
      <c r="P25" s="44">
        <f>O25*1</f>
        <v>8</v>
      </c>
    </row>
    <row r="26" spans="1:16" ht="14.25" customHeight="1">
      <c r="A26" s="3" t="s">
        <v>96</v>
      </c>
      <c r="B26" s="40"/>
      <c r="C26" s="40"/>
      <c r="D26" s="40"/>
      <c r="E26" s="5"/>
      <c r="F26" s="5"/>
      <c r="G26" s="9" t="s">
        <v>0</v>
      </c>
      <c r="H26" s="2">
        <v>0.4479166666666667</v>
      </c>
      <c r="I26" s="10"/>
      <c r="J26" s="11"/>
      <c r="K26" s="12"/>
      <c r="L26" s="5"/>
      <c r="M26" s="12"/>
      <c r="N26" s="12"/>
      <c r="O26" s="5"/>
      <c r="P26" s="41"/>
    </row>
    <row r="27" spans="1:16" ht="12" customHeight="1">
      <c r="A27" s="7"/>
      <c r="B27" s="27" t="s">
        <v>1</v>
      </c>
      <c r="C27" s="113" t="s">
        <v>2</v>
      </c>
      <c r="D27" s="109" t="s">
        <v>3</v>
      </c>
      <c r="E27" s="109" t="s">
        <v>4</v>
      </c>
      <c r="F27" s="13" t="s">
        <v>5</v>
      </c>
      <c r="G27" s="67" t="s">
        <v>6</v>
      </c>
      <c r="H27" s="68"/>
      <c r="I27" s="111" t="s">
        <v>7</v>
      </c>
      <c r="J27" s="64" t="s">
        <v>8</v>
      </c>
      <c r="K27" s="65"/>
      <c r="L27" s="66"/>
      <c r="M27" s="64" t="s">
        <v>9</v>
      </c>
      <c r="N27" s="65"/>
      <c r="O27" s="66"/>
      <c r="P27" s="42" t="s">
        <v>32</v>
      </c>
    </row>
    <row r="28" spans="1:16" ht="12" customHeight="1">
      <c r="A28" s="7"/>
      <c r="B28" s="28" t="s">
        <v>10</v>
      </c>
      <c r="C28" s="114"/>
      <c r="D28" s="110"/>
      <c r="E28" s="110"/>
      <c r="F28" s="56" t="s">
        <v>11</v>
      </c>
      <c r="G28" s="14" t="s">
        <v>11</v>
      </c>
      <c r="H28" s="15" t="s">
        <v>12</v>
      </c>
      <c r="I28" s="112"/>
      <c r="J28" s="16" t="s">
        <v>13</v>
      </c>
      <c r="K28" s="16" t="s">
        <v>14</v>
      </c>
      <c r="L28" s="17" t="s">
        <v>15</v>
      </c>
      <c r="M28" s="16" t="s">
        <v>13</v>
      </c>
      <c r="N28" s="16" t="s">
        <v>14</v>
      </c>
      <c r="O28" s="17" t="s">
        <v>15</v>
      </c>
      <c r="P28" s="43" t="s">
        <v>16</v>
      </c>
    </row>
    <row r="29" spans="1:16" ht="16.5" customHeight="1">
      <c r="A29" s="7"/>
      <c r="B29" s="90">
        <v>351</v>
      </c>
      <c r="C29" s="90" t="s">
        <v>89</v>
      </c>
      <c r="D29" s="90" t="s">
        <v>18</v>
      </c>
      <c r="E29" s="90" t="s">
        <v>90</v>
      </c>
      <c r="F29" s="21">
        <v>0.5062037037037037</v>
      </c>
      <c r="G29" s="18">
        <f>IF(F29&gt;H$26,F29-H$26,F29+24-H$26)</f>
        <v>0.058287037037037026</v>
      </c>
      <c r="H29" s="19">
        <f>HOUR(G29)*60*60+MINUTE(G29)*60+SECOND(G29)</f>
        <v>5036</v>
      </c>
      <c r="I29" s="101">
        <v>0.903</v>
      </c>
      <c r="J29" s="19">
        <f>H29*I29</f>
        <v>4547.508</v>
      </c>
      <c r="K29" s="20">
        <f>RANK(J29,J$29:J$33,1)</f>
        <v>1</v>
      </c>
      <c r="L29" s="20">
        <f>RANK(K29,K$29:K$33,1)</f>
        <v>1</v>
      </c>
      <c r="M29" s="19">
        <f>H29*I29</f>
        <v>4547.508</v>
      </c>
      <c r="N29" s="20">
        <f>RANK(M29,M$29:M$33,1)</f>
        <v>1</v>
      </c>
      <c r="O29" s="20">
        <f>RANK(N29,N$29:N$33,1)</f>
        <v>1</v>
      </c>
      <c r="P29" s="44">
        <f>O29*1</f>
        <v>1</v>
      </c>
    </row>
    <row r="30" spans="1:16" ht="16.5" customHeight="1">
      <c r="A30" s="7"/>
      <c r="B30" s="90">
        <v>1237</v>
      </c>
      <c r="C30" s="90" t="s">
        <v>83</v>
      </c>
      <c r="D30" s="90" t="s">
        <v>84</v>
      </c>
      <c r="E30" s="90" t="s">
        <v>85</v>
      </c>
      <c r="F30" s="21">
        <v>0.5101967592592592</v>
      </c>
      <c r="G30" s="18">
        <f>IF(F30&gt;H$26,F30-H$26,F30+24-H$26)</f>
        <v>0.06228009259259254</v>
      </c>
      <c r="H30" s="19">
        <f>HOUR(G30)*60*60+MINUTE(G30)*60+SECOND(G30)</f>
        <v>5381</v>
      </c>
      <c r="I30" s="101">
        <v>0.928</v>
      </c>
      <c r="J30" s="19">
        <f>H30*I30</f>
        <v>4993.568</v>
      </c>
      <c r="K30" s="20">
        <f>RANK(J30,J$29:J$33,1)</f>
        <v>2</v>
      </c>
      <c r="L30" s="20">
        <f>RANK(K30,K$29:K$33,1)</f>
        <v>2</v>
      </c>
      <c r="M30" s="19">
        <f>H30*I30</f>
        <v>4993.568</v>
      </c>
      <c r="N30" s="20">
        <f>RANK(M30,M$29:M$33,1)</f>
        <v>2</v>
      </c>
      <c r="O30" s="20">
        <f>RANK(N30,N$29:N$33,1)</f>
        <v>2</v>
      </c>
      <c r="P30" s="44">
        <f>O30*1</f>
        <v>2</v>
      </c>
    </row>
    <row r="31" spans="1:16" ht="16.5" customHeight="1">
      <c r="A31" s="7"/>
      <c r="B31" s="90">
        <v>982</v>
      </c>
      <c r="C31" s="88" t="s">
        <v>80</v>
      </c>
      <c r="D31" s="88" t="s">
        <v>81</v>
      </c>
      <c r="E31" s="88" t="s">
        <v>82</v>
      </c>
      <c r="F31" s="21">
        <v>0.5103125</v>
      </c>
      <c r="G31" s="18">
        <f>IF(F31&gt;H$26,F31-H$26,F31+24-H$26)</f>
        <v>0.06239583333333326</v>
      </c>
      <c r="H31" s="19">
        <f>HOUR(G31)*60*60+MINUTE(G31)*60+SECOND(G31)</f>
        <v>5391</v>
      </c>
      <c r="I31" s="100">
        <v>0.96</v>
      </c>
      <c r="J31" s="19">
        <f>H31*I31</f>
        <v>5175.36</v>
      </c>
      <c r="K31" s="20">
        <f>RANK(J31,J$29:J$33,1)</f>
        <v>3</v>
      </c>
      <c r="L31" s="20">
        <f>RANK(K31,K$29:K$33,1)</f>
        <v>3</v>
      </c>
      <c r="M31" s="19">
        <f>H31*I31</f>
        <v>5175.36</v>
      </c>
      <c r="N31" s="20">
        <f>RANK(M31,M$29:M$33,1)</f>
        <v>3</v>
      </c>
      <c r="O31" s="20">
        <f>RANK(N31,N$29:N$33,1)</f>
        <v>3</v>
      </c>
      <c r="P31" s="44">
        <f>O31*1</f>
        <v>3</v>
      </c>
    </row>
    <row r="32" spans="1:16" ht="16.5" customHeight="1">
      <c r="A32" s="7"/>
      <c r="B32" s="90">
        <v>9101</v>
      </c>
      <c r="C32" s="88" t="s">
        <v>77</v>
      </c>
      <c r="D32" s="88" t="s">
        <v>78</v>
      </c>
      <c r="E32" s="88" t="s">
        <v>79</v>
      </c>
      <c r="F32" s="21">
        <v>0.5151157407407407</v>
      </c>
      <c r="G32" s="18">
        <f>IF(F32&gt;H$26,F32-H$26,F32+24-H$26)</f>
        <v>0.06719907407407405</v>
      </c>
      <c r="H32" s="19">
        <f>HOUR(G32)*60*60+MINUTE(G32)*60+SECOND(G32)</f>
        <v>5806</v>
      </c>
      <c r="I32" s="101">
        <v>0.967</v>
      </c>
      <c r="J32" s="19">
        <f>H32*I32</f>
        <v>5614.402</v>
      </c>
      <c r="K32" s="20">
        <f>RANK(J32,J$29:J$33,1)</f>
        <v>4</v>
      </c>
      <c r="L32" s="20">
        <f>RANK(K32,K$29:K$33,1)</f>
        <v>4</v>
      </c>
      <c r="M32" s="19">
        <f>H32*I32</f>
        <v>5614.402</v>
      </c>
      <c r="N32" s="20">
        <f>RANK(M32,M$29:M$33,1)</f>
        <v>4</v>
      </c>
      <c r="O32" s="20">
        <f>RANK(N32,N$29:N$33,1)</f>
        <v>4</v>
      </c>
      <c r="P32" s="44">
        <f>O32*1</f>
        <v>4</v>
      </c>
    </row>
    <row r="33" spans="1:16" ht="16.5" customHeight="1">
      <c r="A33" s="7"/>
      <c r="B33" s="90">
        <v>426</v>
      </c>
      <c r="C33" s="88" t="s">
        <v>86</v>
      </c>
      <c r="D33" s="88" t="s">
        <v>87</v>
      </c>
      <c r="E33" s="88" t="s">
        <v>88</v>
      </c>
      <c r="F33" s="21">
        <v>0.5306712962962963</v>
      </c>
      <c r="G33" s="18">
        <f>IF(F33&gt;H$26,F33-H$26,F33+24-H$26)</f>
        <v>0.0827546296296296</v>
      </c>
      <c r="H33" s="19">
        <f>HOUR(G33)*60*60+MINUTE(G33)*60+SECOND(G33)</f>
        <v>7150</v>
      </c>
      <c r="I33" s="101">
        <v>0.923</v>
      </c>
      <c r="J33" s="19">
        <f>H33*I33</f>
        <v>6599.450000000001</v>
      </c>
      <c r="K33" s="20">
        <f>RANK(J33,J$29:J$33,1)</f>
        <v>5</v>
      </c>
      <c r="L33" s="20">
        <f>RANK(K33,K$29:K$33,1)</f>
        <v>5</v>
      </c>
      <c r="M33" s="19">
        <f>H33*I33</f>
        <v>6599.450000000001</v>
      </c>
      <c r="N33" s="20">
        <f>RANK(M33,M$29:M$33,1)</f>
        <v>5</v>
      </c>
      <c r="O33" s="20">
        <f>RANK(N33,N$29:N$33,1)</f>
        <v>5</v>
      </c>
      <c r="P33" s="44">
        <f>O33*1</f>
        <v>5</v>
      </c>
    </row>
    <row r="34" spans="1:16" ht="13.5" customHeight="1">
      <c r="A34" s="3" t="s">
        <v>38</v>
      </c>
      <c r="B34" s="40"/>
      <c r="C34" s="40"/>
      <c r="D34" s="40"/>
      <c r="E34" s="5"/>
      <c r="F34" s="5"/>
      <c r="G34" s="9" t="s">
        <v>0</v>
      </c>
      <c r="H34" s="2">
        <v>0.4479166666666667</v>
      </c>
      <c r="I34" s="10"/>
      <c r="J34" s="11"/>
      <c r="K34" s="12"/>
      <c r="L34" s="5"/>
      <c r="M34" s="12"/>
      <c r="N34" s="12"/>
      <c r="O34" s="5"/>
      <c r="P34" s="41"/>
    </row>
    <row r="35" spans="1:16" ht="12" customHeight="1">
      <c r="A35" s="7"/>
      <c r="B35" s="27" t="s">
        <v>1</v>
      </c>
      <c r="C35" s="113" t="s">
        <v>2</v>
      </c>
      <c r="D35" s="109" t="s">
        <v>3</v>
      </c>
      <c r="E35" s="109" t="s">
        <v>4</v>
      </c>
      <c r="F35" s="13" t="s">
        <v>5</v>
      </c>
      <c r="G35" s="67" t="s">
        <v>6</v>
      </c>
      <c r="H35" s="68"/>
      <c r="I35" s="111" t="s">
        <v>23</v>
      </c>
      <c r="J35" s="64" t="s">
        <v>8</v>
      </c>
      <c r="K35" s="65"/>
      <c r="L35" s="66"/>
      <c r="M35" s="64" t="s">
        <v>9</v>
      </c>
      <c r="N35" s="65"/>
      <c r="O35" s="66"/>
      <c r="P35" s="42" t="s">
        <v>32</v>
      </c>
    </row>
    <row r="36" spans="1:16" ht="12" customHeight="1">
      <c r="A36" s="7"/>
      <c r="B36" s="28" t="s">
        <v>10</v>
      </c>
      <c r="C36" s="114"/>
      <c r="D36" s="110"/>
      <c r="E36" s="110"/>
      <c r="F36" s="56" t="s">
        <v>11</v>
      </c>
      <c r="G36" s="14" t="s">
        <v>11</v>
      </c>
      <c r="H36" s="15" t="s">
        <v>12</v>
      </c>
      <c r="I36" s="112"/>
      <c r="J36" s="16" t="s">
        <v>13</v>
      </c>
      <c r="K36" s="16" t="s">
        <v>14</v>
      </c>
      <c r="L36" s="17" t="s">
        <v>15</v>
      </c>
      <c r="M36" s="16" t="s">
        <v>13</v>
      </c>
      <c r="N36" s="16" t="s">
        <v>14</v>
      </c>
      <c r="O36" s="17" t="s">
        <v>15</v>
      </c>
      <c r="P36" s="43" t="s">
        <v>16</v>
      </c>
    </row>
    <row r="37" spans="1:16" ht="16.5" customHeight="1">
      <c r="A37" s="7"/>
      <c r="B37" s="14">
        <v>454</v>
      </c>
      <c r="C37" s="104" t="s">
        <v>91</v>
      </c>
      <c r="D37" s="104" t="s">
        <v>42</v>
      </c>
      <c r="E37" s="105" t="s">
        <v>92</v>
      </c>
      <c r="F37" s="21">
        <v>0.5217824074074074</v>
      </c>
      <c r="G37" s="18">
        <f>IF(F37&gt;H$34,F37-H$34,F37+24-H$34)</f>
        <v>0.07386574074074076</v>
      </c>
      <c r="H37" s="19">
        <f>HOUR(G37)*60*60+MINUTE(G37)*60+SECOND(G37)</f>
        <v>6382</v>
      </c>
      <c r="I37" s="83">
        <v>1.029</v>
      </c>
      <c r="J37" s="19">
        <f>H37*I37</f>
        <v>6567.0779999999995</v>
      </c>
      <c r="K37" s="20">
        <f>RANK(J37,J$37:J$38,1)</f>
        <v>1</v>
      </c>
      <c r="L37" s="20">
        <f>RANK(K37,K$37:K$38,1)</f>
        <v>1</v>
      </c>
      <c r="M37" s="19">
        <f>H37*I37</f>
        <v>6567.0779999999995</v>
      </c>
      <c r="N37" s="20">
        <f>RANK(M37,M$37:M$38,1)</f>
        <v>1</v>
      </c>
      <c r="O37" s="20">
        <f>RANK(N37,N$37:N$38,1)</f>
        <v>1</v>
      </c>
      <c r="P37" s="44">
        <f>O37*1</f>
        <v>1</v>
      </c>
    </row>
    <row r="38" spans="1:16" ht="16.5" customHeight="1">
      <c r="A38" s="7"/>
      <c r="B38" s="88">
        <v>1031</v>
      </c>
      <c r="C38" s="102" t="s">
        <v>93</v>
      </c>
      <c r="D38" s="102" t="s">
        <v>40</v>
      </c>
      <c r="E38" s="103" t="s">
        <v>94</v>
      </c>
      <c r="F38" s="21" t="s">
        <v>98</v>
      </c>
      <c r="G38" s="18"/>
      <c r="H38" s="19"/>
      <c r="I38" s="106">
        <v>0.991</v>
      </c>
      <c r="J38" s="19" t="s">
        <v>98</v>
      </c>
      <c r="K38" s="20"/>
      <c r="L38" s="20">
        <v>3</v>
      </c>
      <c r="M38" s="19" t="s">
        <v>98</v>
      </c>
      <c r="N38" s="20"/>
      <c r="O38" s="20">
        <v>3</v>
      </c>
      <c r="P38" s="44">
        <f>O38*1</f>
        <v>3</v>
      </c>
    </row>
    <row r="39" spans="1:17" s="6" customFormat="1" ht="12.75" customHeight="1">
      <c r="A39" s="49"/>
      <c r="B39" s="74" t="s">
        <v>95</v>
      </c>
      <c r="C39" s="75"/>
      <c r="D39" s="75"/>
      <c r="E39" s="4"/>
      <c r="F39" s="50"/>
      <c r="G39" s="51"/>
      <c r="H39" s="52"/>
      <c r="I39" s="53"/>
      <c r="J39" s="55"/>
      <c r="K39" s="53"/>
      <c r="L39" s="54"/>
      <c r="M39" s="39" t="s">
        <v>21</v>
      </c>
      <c r="N39" s="53"/>
      <c r="O39" s="54"/>
      <c r="P39" s="39"/>
      <c r="Q39" s="63"/>
    </row>
    <row r="40" spans="5:13" ht="12.75">
      <c r="E40" s="59" t="s">
        <v>37</v>
      </c>
      <c r="M40" s="54" t="s">
        <v>102</v>
      </c>
    </row>
    <row r="41" spans="1:16" ht="12.75">
      <c r="A41" s="7"/>
      <c r="C41" s="40"/>
      <c r="D41" s="40"/>
      <c r="F41" s="22"/>
      <c r="G41" s="23"/>
      <c r="H41" s="24"/>
      <c r="I41" s="48"/>
      <c r="J41" s="24"/>
      <c r="K41" s="25"/>
      <c r="L41" s="25"/>
      <c r="M41" s="39"/>
      <c r="N41" s="25"/>
      <c r="O41" s="25"/>
      <c r="P41" s="47"/>
    </row>
    <row r="42" spans="1:16" ht="12.75">
      <c r="A42" s="7"/>
      <c r="B42" s="40"/>
      <c r="C42" s="40"/>
      <c r="D42" s="40"/>
      <c r="E42" s="40"/>
      <c r="F42" s="22"/>
      <c r="G42" s="23"/>
      <c r="H42" s="24"/>
      <c r="I42" s="48"/>
      <c r="J42" s="24"/>
      <c r="K42" s="25"/>
      <c r="L42" s="25"/>
      <c r="M42" s="54"/>
      <c r="N42" s="25"/>
      <c r="O42" s="25"/>
      <c r="P42" s="47"/>
    </row>
    <row r="43" ht="15">
      <c r="C43" s="81"/>
    </row>
  </sheetData>
  <sheetProtection/>
  <mergeCells count="20">
    <mergeCell ref="I4:I5"/>
    <mergeCell ref="C4:C5"/>
    <mergeCell ref="D4:D5"/>
    <mergeCell ref="E4:E5"/>
    <mergeCell ref="C16:C17"/>
    <mergeCell ref="C27:C28"/>
    <mergeCell ref="D27:D28"/>
    <mergeCell ref="C35:C36"/>
    <mergeCell ref="D35:D36"/>
    <mergeCell ref="C10:C11"/>
    <mergeCell ref="D10:D11"/>
    <mergeCell ref="E10:E11"/>
    <mergeCell ref="I10:I11"/>
    <mergeCell ref="D16:D17"/>
    <mergeCell ref="E16:E17"/>
    <mergeCell ref="E35:E36"/>
    <mergeCell ref="I35:I36"/>
    <mergeCell ref="E27:E28"/>
    <mergeCell ref="I27:I28"/>
    <mergeCell ref="I16:I17"/>
  </mergeCells>
  <printOptions/>
  <pageMargins left="0.5511811023622047" right="0" top="0.1968503937007874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0">
      <selection activeCell="E13" sqref="E1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6.421875" style="0" customWidth="1"/>
    <col min="4" max="4" width="10.28125" style="0" customWidth="1"/>
    <col min="5" max="5" width="34.7109375" style="0" customWidth="1"/>
    <col min="6" max="6" width="8.00390625" style="58" customWidth="1"/>
    <col min="7" max="7" width="7.7109375" style="0" customWidth="1"/>
    <col min="8" max="8" width="7.00390625" style="0" customWidth="1"/>
    <col min="9" max="9" width="6.00390625" style="0" customWidth="1"/>
    <col min="10" max="10" width="7.28125" style="0" customWidth="1"/>
    <col min="11" max="11" width="4.140625" style="0" customWidth="1"/>
    <col min="12" max="12" width="4.00390625" style="0" customWidth="1"/>
    <col min="13" max="13" width="8.00390625" style="0" customWidth="1"/>
    <col min="14" max="14" width="4.421875" style="0" customWidth="1"/>
    <col min="15" max="15" width="4.00390625" style="0" customWidth="1"/>
    <col min="16" max="16" width="5.421875" style="45" customWidth="1"/>
  </cols>
  <sheetData>
    <row r="1" spans="1:16" ht="14.25">
      <c r="A1" s="7"/>
      <c r="F1" s="80" t="s">
        <v>45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57" t="s">
        <v>105</v>
      </c>
      <c r="G2" s="7"/>
      <c r="I2" s="8"/>
      <c r="J2" s="8"/>
      <c r="K2" s="8"/>
      <c r="L2" s="8"/>
      <c r="M2" s="8"/>
      <c r="N2" s="8"/>
      <c r="O2" s="8"/>
      <c r="P2" s="26"/>
    </row>
    <row r="3" spans="1:16" ht="14.25" customHeight="1">
      <c r="A3" s="3" t="s">
        <v>33</v>
      </c>
      <c r="E3" s="5"/>
      <c r="F3" s="5"/>
      <c r="G3" s="9" t="s">
        <v>0</v>
      </c>
      <c r="H3" s="2">
        <v>0.5416666666666666</v>
      </c>
      <c r="I3" s="10"/>
      <c r="J3" s="11"/>
      <c r="K3" s="12"/>
      <c r="L3" s="5"/>
      <c r="M3" s="12"/>
      <c r="N3" s="12"/>
      <c r="O3" s="5"/>
      <c r="P3" s="41"/>
    </row>
    <row r="4" spans="1:16" ht="11.25" customHeight="1">
      <c r="A4" s="7"/>
      <c r="B4" s="27" t="s">
        <v>1</v>
      </c>
      <c r="C4" s="113" t="s">
        <v>2</v>
      </c>
      <c r="D4" s="109" t="s">
        <v>3</v>
      </c>
      <c r="E4" s="109" t="s">
        <v>4</v>
      </c>
      <c r="F4" s="13" t="s">
        <v>5</v>
      </c>
      <c r="G4" s="67" t="s">
        <v>6</v>
      </c>
      <c r="H4" s="68"/>
      <c r="I4" s="111" t="s">
        <v>7</v>
      </c>
      <c r="J4" s="64" t="s">
        <v>8</v>
      </c>
      <c r="K4" s="65"/>
      <c r="L4" s="66"/>
      <c r="M4" s="64" t="s">
        <v>9</v>
      </c>
      <c r="N4" s="65"/>
      <c r="O4" s="66"/>
      <c r="P4" s="42" t="s">
        <v>32</v>
      </c>
    </row>
    <row r="5" spans="1:16" ht="11.25" customHeight="1">
      <c r="A5" s="7"/>
      <c r="B5" s="28" t="s">
        <v>10</v>
      </c>
      <c r="C5" s="114"/>
      <c r="D5" s="110"/>
      <c r="E5" s="110"/>
      <c r="F5" s="56" t="s">
        <v>11</v>
      </c>
      <c r="G5" s="14" t="s">
        <v>11</v>
      </c>
      <c r="H5" s="15" t="s">
        <v>12</v>
      </c>
      <c r="I5" s="112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43" t="s">
        <v>16</v>
      </c>
    </row>
    <row r="6" spans="1:16" ht="16.5" customHeight="1">
      <c r="A6" s="7"/>
      <c r="B6" s="88">
        <v>300</v>
      </c>
      <c r="C6" s="89" t="s">
        <v>50</v>
      </c>
      <c r="D6" s="88" t="s">
        <v>51</v>
      </c>
      <c r="E6" s="92" t="s">
        <v>52</v>
      </c>
      <c r="F6" s="1" t="s">
        <v>99</v>
      </c>
      <c r="G6" s="18"/>
      <c r="H6" s="19"/>
      <c r="I6" s="94">
        <v>1.087</v>
      </c>
      <c r="J6" s="121" t="s">
        <v>100</v>
      </c>
      <c r="K6" s="122"/>
      <c r="L6" s="122"/>
      <c r="M6" s="122"/>
      <c r="N6" s="122"/>
      <c r="O6" s="122"/>
      <c r="P6" s="123"/>
    </row>
    <row r="7" spans="1:16" ht="16.5" customHeight="1">
      <c r="A7" s="7"/>
      <c r="B7" s="88">
        <v>4004</v>
      </c>
      <c r="C7" s="90" t="s">
        <v>48</v>
      </c>
      <c r="D7" s="88" t="s">
        <v>19</v>
      </c>
      <c r="E7" s="91" t="s">
        <v>49</v>
      </c>
      <c r="F7" s="46" t="s">
        <v>101</v>
      </c>
      <c r="G7" s="18"/>
      <c r="H7" s="19"/>
      <c r="I7" s="94">
        <v>1.088</v>
      </c>
      <c r="J7" s="129"/>
      <c r="K7" s="130"/>
      <c r="L7" s="130"/>
      <c r="M7" s="130"/>
      <c r="N7" s="130"/>
      <c r="O7" s="130"/>
      <c r="P7" s="131"/>
    </row>
    <row r="8" spans="1:16" ht="16.5" customHeight="1">
      <c r="A8" s="7"/>
      <c r="B8" s="88">
        <v>7400</v>
      </c>
      <c r="C8" s="90" t="s">
        <v>46</v>
      </c>
      <c r="D8" s="88" t="s">
        <v>17</v>
      </c>
      <c r="E8" s="90" t="s">
        <v>47</v>
      </c>
      <c r="F8" s="46" t="s">
        <v>98</v>
      </c>
      <c r="G8" s="18"/>
      <c r="H8" s="19"/>
      <c r="I8" s="127">
        <v>1.166</v>
      </c>
      <c r="J8" s="124"/>
      <c r="K8" s="125"/>
      <c r="L8" s="125"/>
      <c r="M8" s="125"/>
      <c r="N8" s="125"/>
      <c r="O8" s="125"/>
      <c r="P8" s="126"/>
    </row>
    <row r="9" spans="1:16" ht="14.25" customHeight="1">
      <c r="A9" s="3" t="s">
        <v>34</v>
      </c>
      <c r="E9" s="5"/>
      <c r="F9" s="5"/>
      <c r="G9" s="9" t="s">
        <v>0</v>
      </c>
      <c r="H9" s="2">
        <v>0.5416666666666666</v>
      </c>
      <c r="I9" s="10"/>
      <c r="J9" s="11"/>
      <c r="K9" s="12"/>
      <c r="L9" s="5"/>
      <c r="M9" s="12"/>
      <c r="N9" s="12"/>
      <c r="O9" s="5"/>
      <c r="P9" s="41"/>
    </row>
    <row r="10" spans="1:16" ht="11.25" customHeight="1">
      <c r="A10" s="7"/>
      <c r="B10" s="27" t="s">
        <v>1</v>
      </c>
      <c r="C10" s="113" t="s">
        <v>2</v>
      </c>
      <c r="D10" s="109" t="s">
        <v>3</v>
      </c>
      <c r="E10" s="109" t="s">
        <v>4</v>
      </c>
      <c r="F10" s="13" t="s">
        <v>5</v>
      </c>
      <c r="G10" s="67" t="s">
        <v>6</v>
      </c>
      <c r="H10" s="68"/>
      <c r="I10" s="111" t="s">
        <v>7</v>
      </c>
      <c r="J10" s="64" t="s">
        <v>8</v>
      </c>
      <c r="K10" s="65"/>
      <c r="L10" s="66"/>
      <c r="M10" s="64" t="s">
        <v>9</v>
      </c>
      <c r="N10" s="65"/>
      <c r="O10" s="66"/>
      <c r="P10" s="42" t="s">
        <v>32</v>
      </c>
    </row>
    <row r="11" spans="1:16" ht="10.5" customHeight="1">
      <c r="A11" s="7"/>
      <c r="B11" s="28" t="s">
        <v>10</v>
      </c>
      <c r="C11" s="114"/>
      <c r="D11" s="110"/>
      <c r="E11" s="110"/>
      <c r="F11" s="56" t="s">
        <v>11</v>
      </c>
      <c r="G11" s="14" t="s">
        <v>11</v>
      </c>
      <c r="H11" s="15" t="s">
        <v>12</v>
      </c>
      <c r="I11" s="112"/>
      <c r="J11" s="16" t="s">
        <v>13</v>
      </c>
      <c r="K11" s="16" t="s">
        <v>14</v>
      </c>
      <c r="L11" s="17" t="s">
        <v>15</v>
      </c>
      <c r="M11" s="16" t="s">
        <v>13</v>
      </c>
      <c r="N11" s="16" t="s">
        <v>14</v>
      </c>
      <c r="O11" s="17" t="s">
        <v>15</v>
      </c>
      <c r="P11" s="43" t="s">
        <v>16</v>
      </c>
    </row>
    <row r="12" spans="1:16" ht="16.5" customHeight="1">
      <c r="A12" s="7"/>
      <c r="B12" s="88">
        <v>1582</v>
      </c>
      <c r="C12" s="95" t="s">
        <v>54</v>
      </c>
      <c r="D12" s="88" t="s">
        <v>20</v>
      </c>
      <c r="E12" s="95" t="s">
        <v>55</v>
      </c>
      <c r="F12" s="21">
        <v>0.6601736111111111</v>
      </c>
      <c r="G12" s="18">
        <f>IF(F12&gt;H$9,F12-H$9,F12+24-H$9)</f>
        <v>0.11850694444444443</v>
      </c>
      <c r="H12" s="19">
        <f>HOUR(G12)*60*60+MINUTE(G12)*60+SECOND(G12)</f>
        <v>10239</v>
      </c>
      <c r="I12" s="94">
        <v>1.038</v>
      </c>
      <c r="J12" s="19">
        <f>H12*I12</f>
        <v>10628.082</v>
      </c>
      <c r="K12" s="20">
        <f>RANK(J12,J$12:J$14,1)</f>
        <v>1</v>
      </c>
      <c r="L12" s="20">
        <f>RANK(K12,K$12:K$14,1)</f>
        <v>1</v>
      </c>
      <c r="M12" s="19">
        <f>H12*I12</f>
        <v>10628.082</v>
      </c>
      <c r="N12" s="20">
        <f>RANK(M12,M$12:M$14,1)</f>
        <v>1</v>
      </c>
      <c r="O12" s="20">
        <f>RANK(N12,N$12:N$14,1)</f>
        <v>1</v>
      </c>
      <c r="P12" s="44">
        <f>O12*1</f>
        <v>1</v>
      </c>
    </row>
    <row r="13" spans="1:16" ht="16.5" customHeight="1">
      <c r="A13" s="7"/>
      <c r="B13" s="90">
        <v>9939</v>
      </c>
      <c r="C13" s="96" t="s">
        <v>56</v>
      </c>
      <c r="D13" s="90" t="s">
        <v>57</v>
      </c>
      <c r="E13" s="97" t="s">
        <v>58</v>
      </c>
      <c r="F13" s="21" t="s">
        <v>99</v>
      </c>
      <c r="G13" s="18"/>
      <c r="H13" s="19"/>
      <c r="I13" s="127">
        <v>1.026</v>
      </c>
      <c r="J13" s="19" t="s">
        <v>99</v>
      </c>
      <c r="K13" s="20"/>
      <c r="L13" s="20">
        <v>3</v>
      </c>
      <c r="M13" s="19" t="s">
        <v>99</v>
      </c>
      <c r="N13" s="20"/>
      <c r="O13" s="20">
        <v>4</v>
      </c>
      <c r="P13" s="44">
        <f>O13*1</f>
        <v>4</v>
      </c>
    </row>
    <row r="14" spans="1:16" ht="16.5" customHeight="1">
      <c r="A14" s="7"/>
      <c r="B14" s="88">
        <v>508</v>
      </c>
      <c r="C14" s="95" t="s">
        <v>36</v>
      </c>
      <c r="D14" s="88" t="s">
        <v>20</v>
      </c>
      <c r="E14" s="95" t="s">
        <v>53</v>
      </c>
      <c r="F14" s="21" t="s">
        <v>101</v>
      </c>
      <c r="G14" s="18"/>
      <c r="H14" s="19"/>
      <c r="I14" s="93">
        <v>1.039</v>
      </c>
      <c r="J14" s="19" t="s">
        <v>101</v>
      </c>
      <c r="K14" s="20"/>
      <c r="L14" s="20">
        <v>3</v>
      </c>
      <c r="M14" s="19" t="s">
        <v>101</v>
      </c>
      <c r="N14" s="20"/>
      <c r="O14" s="20">
        <v>4</v>
      </c>
      <c r="P14" s="44">
        <f>O14*1</f>
        <v>4</v>
      </c>
    </row>
    <row r="15" spans="1:16" ht="14.25" customHeight="1">
      <c r="A15" s="3" t="s">
        <v>35</v>
      </c>
      <c r="B15" s="40"/>
      <c r="C15" s="40"/>
      <c r="D15" s="40"/>
      <c r="E15" s="5"/>
      <c r="F15" s="5"/>
      <c r="G15" s="9" t="s">
        <v>0</v>
      </c>
      <c r="H15" s="2">
        <v>0.545138888888889</v>
      </c>
      <c r="I15" s="10"/>
      <c r="J15" s="11"/>
      <c r="K15" s="12"/>
      <c r="L15" s="5"/>
      <c r="M15" s="12"/>
      <c r="N15" s="12"/>
      <c r="O15" s="5"/>
      <c r="P15" s="41"/>
    </row>
    <row r="16" spans="1:16" ht="12" customHeight="1">
      <c r="A16" s="7"/>
      <c r="B16" s="27" t="s">
        <v>1</v>
      </c>
      <c r="C16" s="113" t="s">
        <v>2</v>
      </c>
      <c r="D16" s="109" t="s">
        <v>3</v>
      </c>
      <c r="E16" s="109" t="s">
        <v>4</v>
      </c>
      <c r="F16" s="13" t="s">
        <v>5</v>
      </c>
      <c r="G16" s="67" t="s">
        <v>6</v>
      </c>
      <c r="H16" s="68"/>
      <c r="I16" s="111" t="s">
        <v>7</v>
      </c>
      <c r="J16" s="64" t="s">
        <v>8</v>
      </c>
      <c r="K16" s="65"/>
      <c r="L16" s="66"/>
      <c r="M16" s="64" t="s">
        <v>9</v>
      </c>
      <c r="N16" s="65"/>
      <c r="O16" s="66"/>
      <c r="P16" s="42" t="s">
        <v>32</v>
      </c>
    </row>
    <row r="17" spans="1:16" ht="12" customHeight="1">
      <c r="A17" s="7"/>
      <c r="B17" s="28" t="s">
        <v>10</v>
      </c>
      <c r="C17" s="114"/>
      <c r="D17" s="110"/>
      <c r="E17" s="110"/>
      <c r="F17" s="56" t="s">
        <v>11</v>
      </c>
      <c r="G17" s="14" t="s">
        <v>11</v>
      </c>
      <c r="H17" s="15" t="s">
        <v>12</v>
      </c>
      <c r="I17" s="112"/>
      <c r="J17" s="16" t="s">
        <v>13</v>
      </c>
      <c r="K17" s="16" t="s">
        <v>14</v>
      </c>
      <c r="L17" s="17" t="s">
        <v>15</v>
      </c>
      <c r="M17" s="16" t="s">
        <v>13</v>
      </c>
      <c r="N17" s="16" t="s">
        <v>14</v>
      </c>
      <c r="O17" s="17" t="s">
        <v>15</v>
      </c>
      <c r="P17" s="43" t="s">
        <v>16</v>
      </c>
    </row>
    <row r="18" spans="1:16" ht="16.5" customHeight="1">
      <c r="A18" s="7"/>
      <c r="B18" s="88">
        <v>1987</v>
      </c>
      <c r="C18" s="98" t="s">
        <v>59</v>
      </c>
      <c r="D18" s="88" t="s">
        <v>22</v>
      </c>
      <c r="E18" s="96" t="s">
        <v>60</v>
      </c>
      <c r="F18" s="21">
        <v>0.5882291666666667</v>
      </c>
      <c r="G18" s="18">
        <f>IF(F18&gt;H$15,F18-H$15,F18+24-H$15)</f>
        <v>0.04309027777777774</v>
      </c>
      <c r="H18" s="19">
        <f>HOUR(G18)*60*60+MINUTE(G18)*60+SECOND(G18)</f>
        <v>3723</v>
      </c>
      <c r="I18" s="99">
        <v>1.001</v>
      </c>
      <c r="J18" s="19">
        <f>H18*I18</f>
        <v>3726.7229999999995</v>
      </c>
      <c r="K18" s="20">
        <f>RANK(J18,J$18:J$25,1)</f>
        <v>1</v>
      </c>
      <c r="L18" s="20">
        <f>RANK(K18,K$18:K$25,1)</f>
        <v>1</v>
      </c>
      <c r="M18" s="19">
        <f>H18*I18</f>
        <v>3726.7229999999995</v>
      </c>
      <c r="N18" s="20">
        <f>RANK(M18,M$18:M$25,1)</f>
        <v>1</v>
      </c>
      <c r="O18" s="20">
        <f>RANK(N18,N$18:N$25,1)</f>
        <v>1</v>
      </c>
      <c r="P18" s="44">
        <f>O18*1</f>
        <v>1</v>
      </c>
    </row>
    <row r="19" spans="1:16" ht="16.5" customHeight="1">
      <c r="A19" s="7"/>
      <c r="B19" s="88">
        <v>1979</v>
      </c>
      <c r="C19" s="98" t="s">
        <v>65</v>
      </c>
      <c r="D19" s="88" t="s">
        <v>22</v>
      </c>
      <c r="E19" s="72" t="s">
        <v>66</v>
      </c>
      <c r="F19" s="21">
        <v>0.5923726851851852</v>
      </c>
      <c r="G19" s="18">
        <f>IF(F19&gt;H$15,F19-H$15,F19+24-H$15)</f>
        <v>0.047233796296296204</v>
      </c>
      <c r="H19" s="19">
        <f>HOUR(G19)*60*60+MINUTE(G19)*60+SECOND(G19)</f>
        <v>4081</v>
      </c>
      <c r="I19" s="99">
        <v>0.99</v>
      </c>
      <c r="J19" s="19">
        <f>H19*I19</f>
        <v>4040.19</v>
      </c>
      <c r="K19" s="20">
        <f>RANK(J19,J$18:J$25,1)</f>
        <v>2</v>
      </c>
      <c r="L19" s="20">
        <f>RANK(K19,K$18:K$25,1)</f>
        <v>2</v>
      </c>
      <c r="M19" s="19">
        <f>H19*I19</f>
        <v>4040.19</v>
      </c>
      <c r="N19" s="20">
        <f>RANK(M19,M$18:M$25,1)</f>
        <v>2</v>
      </c>
      <c r="O19" s="20">
        <f>RANK(N19,N$18:N$25,1)</f>
        <v>2</v>
      </c>
      <c r="P19" s="44">
        <f>O19*1</f>
        <v>2</v>
      </c>
    </row>
    <row r="20" spans="1:16" ht="16.5" customHeight="1">
      <c r="A20" s="7"/>
      <c r="B20" s="90">
        <v>532</v>
      </c>
      <c r="C20" s="90" t="s">
        <v>71</v>
      </c>
      <c r="D20" s="90" t="s">
        <v>72</v>
      </c>
      <c r="E20" s="82" t="s">
        <v>73</v>
      </c>
      <c r="F20" s="21">
        <v>0.5949305555555555</v>
      </c>
      <c r="G20" s="18">
        <f>IF(F20&gt;H$15,F20-H$15,F20+24-H$15)</f>
        <v>0.04979166666666657</v>
      </c>
      <c r="H20" s="19">
        <f>HOUR(G20)*60*60+MINUTE(G20)*60+SECOND(G20)</f>
        <v>4302</v>
      </c>
      <c r="I20" s="100">
        <v>0.985</v>
      </c>
      <c r="J20" s="19">
        <f>H20*I20</f>
        <v>4237.47</v>
      </c>
      <c r="K20" s="20">
        <f>RANK(J20,J$18:J$25,1)</f>
        <v>3</v>
      </c>
      <c r="L20" s="20">
        <f>RANK(K20,K$18:K$25,1)</f>
        <v>3</v>
      </c>
      <c r="M20" s="19">
        <f>H20*I20</f>
        <v>4237.47</v>
      </c>
      <c r="N20" s="20">
        <f>RANK(M20,M$18:M$25,1)</f>
        <v>3</v>
      </c>
      <c r="O20" s="20">
        <f>RANK(N20,N$18:N$25,1)</f>
        <v>3</v>
      </c>
      <c r="P20" s="44">
        <f>O20*1</f>
        <v>3</v>
      </c>
    </row>
    <row r="21" spans="1:16" ht="16.5" customHeight="1">
      <c r="A21" s="7"/>
      <c r="B21" s="88">
        <v>3470</v>
      </c>
      <c r="C21" s="90" t="s">
        <v>61</v>
      </c>
      <c r="D21" s="90" t="s">
        <v>22</v>
      </c>
      <c r="E21" s="82" t="s">
        <v>62</v>
      </c>
      <c r="F21" s="21">
        <v>0.5945486111111111</v>
      </c>
      <c r="G21" s="18">
        <f>IF(F21&gt;H$15,F21-H$15,F21+24-H$15)</f>
        <v>0.049409722222222174</v>
      </c>
      <c r="H21" s="19">
        <f>HOUR(G21)*60*60+MINUTE(G21)*60+SECOND(G21)</f>
        <v>4269</v>
      </c>
      <c r="I21" s="99">
        <v>0.999</v>
      </c>
      <c r="J21" s="19">
        <f>H21*I21</f>
        <v>4264.731</v>
      </c>
      <c r="K21" s="20">
        <f>RANK(J21,J$18:J$25,1)</f>
        <v>4</v>
      </c>
      <c r="L21" s="20">
        <f>RANK(K21,K$18:K$25,1)</f>
        <v>4</v>
      </c>
      <c r="M21" s="19">
        <f>H21*I21</f>
        <v>4264.731</v>
      </c>
      <c r="N21" s="20">
        <f>RANK(M21,M$18:M$25,1)</f>
        <v>4</v>
      </c>
      <c r="O21" s="20">
        <f>RANK(N21,N$18:N$25,1)</f>
        <v>4</v>
      </c>
      <c r="P21" s="44">
        <f>O21*1</f>
        <v>4</v>
      </c>
    </row>
    <row r="22" spans="1:16" ht="16.5" customHeight="1">
      <c r="A22" s="7"/>
      <c r="B22" s="88">
        <v>275</v>
      </c>
      <c r="C22" s="90" t="s">
        <v>67</v>
      </c>
      <c r="D22" s="90" t="s">
        <v>18</v>
      </c>
      <c r="E22" s="90" t="s">
        <v>68</v>
      </c>
      <c r="F22" s="21">
        <v>0.6004282407407407</v>
      </c>
      <c r="G22" s="18">
        <f>IF(F22&gt;H$15,F22-H$15,F22+24-H$15)</f>
        <v>0.0552893518518518</v>
      </c>
      <c r="H22" s="19">
        <f>HOUR(G22)*60*60+MINUTE(G22)*60+SECOND(G22)</f>
        <v>4777</v>
      </c>
      <c r="I22" s="99">
        <v>0.988</v>
      </c>
      <c r="J22" s="19">
        <f>H22*I22</f>
        <v>4719.676</v>
      </c>
      <c r="K22" s="20">
        <f>RANK(J22,J$18:J$25,1)</f>
        <v>5</v>
      </c>
      <c r="L22" s="20">
        <f>RANK(K22,K$18:K$25,1)</f>
        <v>5</v>
      </c>
      <c r="M22" s="19">
        <f>H22*I22</f>
        <v>4719.676</v>
      </c>
      <c r="N22" s="20">
        <f>RANK(M22,M$18:M$25,1)</f>
        <v>5</v>
      </c>
      <c r="O22" s="20">
        <f>RANK(N22,N$18:N$25,1)</f>
        <v>5</v>
      </c>
      <c r="P22" s="44">
        <f>O22*1</f>
        <v>5</v>
      </c>
    </row>
    <row r="23" spans="1:16" ht="16.5" customHeight="1">
      <c r="A23" s="7"/>
      <c r="B23" s="88">
        <v>408</v>
      </c>
      <c r="C23" s="90" t="s">
        <v>63</v>
      </c>
      <c r="D23" s="90" t="s">
        <v>40</v>
      </c>
      <c r="E23" s="82" t="s">
        <v>64</v>
      </c>
      <c r="F23" s="21">
        <v>0.6011458333333334</v>
      </c>
      <c r="G23" s="18">
        <f>IF(F23&gt;H$15,F23-H$15,F23+24-H$15)</f>
        <v>0.05600694444444443</v>
      </c>
      <c r="H23" s="19">
        <f>HOUR(G23)*60*60+MINUTE(G23)*60+SECOND(G23)</f>
        <v>4839</v>
      </c>
      <c r="I23" s="99">
        <v>0.99</v>
      </c>
      <c r="J23" s="19">
        <f>H23*I23</f>
        <v>4790.61</v>
      </c>
      <c r="K23" s="20">
        <f>RANK(J23,J$18:J$25,1)</f>
        <v>6</v>
      </c>
      <c r="L23" s="20">
        <f>RANK(K23,K$18:K$25,1)</f>
        <v>6</v>
      </c>
      <c r="M23" s="19">
        <f>H23*I23</f>
        <v>4790.61</v>
      </c>
      <c r="N23" s="20">
        <f>RANK(M23,M$18:M$25,1)</f>
        <v>6</v>
      </c>
      <c r="O23" s="20">
        <f>RANK(N23,N$18:N$25,1)</f>
        <v>6</v>
      </c>
      <c r="P23" s="44">
        <f>O23*1</f>
        <v>6</v>
      </c>
    </row>
    <row r="24" spans="1:16" ht="16.5" customHeight="1">
      <c r="A24" s="7"/>
      <c r="B24" s="88">
        <v>348</v>
      </c>
      <c r="C24" s="90" t="s">
        <v>74</v>
      </c>
      <c r="D24" s="90" t="s">
        <v>75</v>
      </c>
      <c r="E24" s="90" t="s">
        <v>76</v>
      </c>
      <c r="F24" s="21">
        <v>0.6065972222222222</v>
      </c>
      <c r="G24" s="18">
        <f>IF(F24&gt;H$15,F24-H$15,F24+24-H$15)</f>
        <v>0.06145833333333328</v>
      </c>
      <c r="H24" s="19">
        <f>HOUR(G24)*60*60+MINUTE(G24)*60+SECOND(G24)</f>
        <v>5310</v>
      </c>
      <c r="I24" s="99">
        <v>0.981</v>
      </c>
      <c r="J24" s="19">
        <f>H24*I24</f>
        <v>5209.11</v>
      </c>
      <c r="K24" s="20">
        <f>RANK(J24,J$18:J$25,1)</f>
        <v>7</v>
      </c>
      <c r="L24" s="20">
        <f>RANK(K24,K$18:K$25,1)</f>
        <v>7</v>
      </c>
      <c r="M24" s="19">
        <f>H24*I24</f>
        <v>5209.11</v>
      </c>
      <c r="N24" s="20">
        <f>RANK(M24,M$18:M$25,1)</f>
        <v>7</v>
      </c>
      <c r="O24" s="20">
        <f>RANK(N24,N$18:N$25,1)</f>
        <v>7</v>
      </c>
      <c r="P24" s="44">
        <f>O24*1</f>
        <v>7</v>
      </c>
    </row>
    <row r="25" spans="1:16" ht="16.5" customHeight="1">
      <c r="A25" s="7"/>
      <c r="B25" s="88">
        <v>2901</v>
      </c>
      <c r="C25" s="90" t="s">
        <v>69</v>
      </c>
      <c r="D25" s="90" t="s">
        <v>41</v>
      </c>
      <c r="E25" s="82" t="s">
        <v>70</v>
      </c>
      <c r="F25" s="21" t="s">
        <v>99</v>
      </c>
      <c r="G25" s="18"/>
      <c r="H25" s="19"/>
      <c r="I25" s="99">
        <v>0.987</v>
      </c>
      <c r="J25" s="19" t="s">
        <v>99</v>
      </c>
      <c r="K25" s="20"/>
      <c r="L25" s="20">
        <v>9</v>
      </c>
      <c r="M25" s="19" t="s">
        <v>99</v>
      </c>
      <c r="N25" s="20"/>
      <c r="O25" s="20">
        <v>9</v>
      </c>
      <c r="P25" s="44">
        <f>O25*1</f>
        <v>9</v>
      </c>
    </row>
    <row r="26" spans="1:16" ht="14.25" customHeight="1">
      <c r="A26" s="3" t="s">
        <v>96</v>
      </c>
      <c r="B26" s="40"/>
      <c r="C26" s="40"/>
      <c r="D26" s="40"/>
      <c r="E26" s="5"/>
      <c r="F26" s="5"/>
      <c r="G26" s="9" t="s">
        <v>0</v>
      </c>
      <c r="H26" s="2">
        <v>0.545138888888889</v>
      </c>
      <c r="I26" s="10"/>
      <c r="J26" s="11"/>
      <c r="K26" s="12"/>
      <c r="L26" s="5"/>
      <c r="M26" s="12"/>
      <c r="N26" s="12"/>
      <c r="O26" s="5"/>
      <c r="P26" s="41"/>
    </row>
    <row r="27" spans="1:16" ht="12" customHeight="1">
      <c r="A27" s="7"/>
      <c r="B27" s="27" t="s">
        <v>1</v>
      </c>
      <c r="C27" s="113" t="s">
        <v>2</v>
      </c>
      <c r="D27" s="109" t="s">
        <v>3</v>
      </c>
      <c r="E27" s="109" t="s">
        <v>4</v>
      </c>
      <c r="F27" s="13" t="s">
        <v>5</v>
      </c>
      <c r="G27" s="67" t="s">
        <v>6</v>
      </c>
      <c r="H27" s="68"/>
      <c r="I27" s="111" t="s">
        <v>7</v>
      </c>
      <c r="J27" s="64" t="s">
        <v>8</v>
      </c>
      <c r="K27" s="65"/>
      <c r="L27" s="66"/>
      <c r="M27" s="64" t="s">
        <v>9</v>
      </c>
      <c r="N27" s="65"/>
      <c r="O27" s="66"/>
      <c r="P27" s="42" t="s">
        <v>32</v>
      </c>
    </row>
    <row r="28" spans="1:16" ht="12" customHeight="1">
      <c r="A28" s="7"/>
      <c r="B28" s="28" t="s">
        <v>10</v>
      </c>
      <c r="C28" s="114"/>
      <c r="D28" s="110"/>
      <c r="E28" s="110"/>
      <c r="F28" s="56" t="s">
        <v>11</v>
      </c>
      <c r="G28" s="14" t="s">
        <v>11</v>
      </c>
      <c r="H28" s="15" t="s">
        <v>12</v>
      </c>
      <c r="I28" s="112"/>
      <c r="J28" s="16" t="s">
        <v>13</v>
      </c>
      <c r="K28" s="16" t="s">
        <v>14</v>
      </c>
      <c r="L28" s="17" t="s">
        <v>15</v>
      </c>
      <c r="M28" s="16" t="s">
        <v>13</v>
      </c>
      <c r="N28" s="16" t="s">
        <v>14</v>
      </c>
      <c r="O28" s="17" t="s">
        <v>15</v>
      </c>
      <c r="P28" s="43" t="s">
        <v>16</v>
      </c>
    </row>
    <row r="29" spans="1:16" ht="16.5" customHeight="1">
      <c r="A29" s="7"/>
      <c r="B29" s="90">
        <v>351</v>
      </c>
      <c r="C29" s="90" t="s">
        <v>89</v>
      </c>
      <c r="D29" s="90" t="s">
        <v>18</v>
      </c>
      <c r="E29" s="90" t="s">
        <v>90</v>
      </c>
      <c r="F29" s="21">
        <v>0.6203356481481481</v>
      </c>
      <c r="G29" s="18">
        <f>IF(F29&gt;H$26,F29-H$26,F29+24-H$26)</f>
        <v>0.07519675925925917</v>
      </c>
      <c r="H29" s="19">
        <f>HOUR(G29)*60*60+MINUTE(G29)*60+SECOND(G29)</f>
        <v>6497</v>
      </c>
      <c r="I29" s="101">
        <v>0.903</v>
      </c>
      <c r="J29" s="19">
        <f>H29*I29</f>
        <v>5866.791</v>
      </c>
      <c r="K29" s="20">
        <f>RANK(J29,J$29:J$33,1)</f>
        <v>1</v>
      </c>
      <c r="L29" s="20">
        <f>RANK(K29,K$29:K$33,1)</f>
        <v>1</v>
      </c>
      <c r="M29" s="19">
        <f>H29*I29</f>
        <v>5866.791</v>
      </c>
      <c r="N29" s="20">
        <f>RANK(M29,M$29:M$33,1)</f>
        <v>1</v>
      </c>
      <c r="O29" s="20">
        <f>RANK(N29,N$29:N$33,1)</f>
        <v>1</v>
      </c>
      <c r="P29" s="44">
        <f>O29*1</f>
        <v>1</v>
      </c>
    </row>
    <row r="30" spans="1:16" ht="16.5" customHeight="1">
      <c r="A30" s="7"/>
      <c r="B30" s="90">
        <v>982</v>
      </c>
      <c r="C30" s="90" t="s">
        <v>80</v>
      </c>
      <c r="D30" s="90" t="s">
        <v>81</v>
      </c>
      <c r="E30" s="90" t="s">
        <v>82</v>
      </c>
      <c r="F30" s="21">
        <v>0.6220138888888889</v>
      </c>
      <c r="G30" s="18">
        <f>IF(F30&gt;H$26,F30-H$26,F30+24-H$26)</f>
        <v>0.07687499999999992</v>
      </c>
      <c r="H30" s="19">
        <f>HOUR(G30)*60*60+MINUTE(G30)*60+SECOND(G30)</f>
        <v>6642</v>
      </c>
      <c r="I30" s="100">
        <v>0.96</v>
      </c>
      <c r="J30" s="19">
        <f>H30*I30</f>
        <v>6376.32</v>
      </c>
      <c r="K30" s="20">
        <f>RANK(J30,J$29:J$33,1)</f>
        <v>2</v>
      </c>
      <c r="L30" s="20">
        <f>RANK(K30,K$29:K$33,1)</f>
        <v>2</v>
      </c>
      <c r="M30" s="19">
        <f>H30*I30</f>
        <v>6376.32</v>
      </c>
      <c r="N30" s="20">
        <f>RANK(M30,M$29:M$33,1)</f>
        <v>2</v>
      </c>
      <c r="O30" s="20">
        <f>RANK(N30,N$29:N$33,1)</f>
        <v>2</v>
      </c>
      <c r="P30" s="44">
        <f>O30*1</f>
        <v>2</v>
      </c>
    </row>
    <row r="31" spans="1:16" ht="16.5" customHeight="1">
      <c r="A31" s="7"/>
      <c r="B31" s="90">
        <v>9101</v>
      </c>
      <c r="C31" s="88" t="s">
        <v>77</v>
      </c>
      <c r="D31" s="88" t="s">
        <v>78</v>
      </c>
      <c r="E31" s="88" t="s">
        <v>79</v>
      </c>
      <c r="F31" s="21">
        <v>0.6231018518518519</v>
      </c>
      <c r="G31" s="18">
        <f>IF(F31&gt;H$26,F31-H$26,F31+24-H$26)</f>
        <v>0.0779629629629629</v>
      </c>
      <c r="H31" s="19">
        <f>HOUR(G31)*60*60+MINUTE(G31)*60+SECOND(G31)</f>
        <v>6736</v>
      </c>
      <c r="I31" s="101">
        <v>0.967</v>
      </c>
      <c r="J31" s="19">
        <f>H31*I31</f>
        <v>6513.7119999999995</v>
      </c>
      <c r="K31" s="20">
        <f>RANK(J31,J$29:J$33,1)</f>
        <v>3</v>
      </c>
      <c r="L31" s="20">
        <f>RANK(K31,K$29:K$33,1)</f>
        <v>3</v>
      </c>
      <c r="M31" s="19">
        <f>H31*I31</f>
        <v>6513.7119999999995</v>
      </c>
      <c r="N31" s="20">
        <f>RANK(M31,M$29:M$33,1)</f>
        <v>3</v>
      </c>
      <c r="O31" s="20">
        <f>RANK(N31,N$29:N$33,1)</f>
        <v>3</v>
      </c>
      <c r="P31" s="44">
        <f>O31*1</f>
        <v>3</v>
      </c>
    </row>
    <row r="32" spans="1:16" ht="16.5" customHeight="1">
      <c r="A32" s="7"/>
      <c r="B32" s="90">
        <v>1237</v>
      </c>
      <c r="C32" s="88" t="s">
        <v>83</v>
      </c>
      <c r="D32" s="88" t="s">
        <v>84</v>
      </c>
      <c r="E32" s="88" t="s">
        <v>85</v>
      </c>
      <c r="F32" s="21" t="s">
        <v>99</v>
      </c>
      <c r="G32" s="18"/>
      <c r="H32" s="19"/>
      <c r="I32" s="101">
        <v>0.928</v>
      </c>
      <c r="J32" s="19" t="s">
        <v>99</v>
      </c>
      <c r="K32" s="20"/>
      <c r="L32" s="20">
        <v>6</v>
      </c>
      <c r="M32" s="19" t="s">
        <v>99</v>
      </c>
      <c r="N32" s="20"/>
      <c r="O32" s="20">
        <v>6</v>
      </c>
      <c r="P32" s="44">
        <f>O32*1</f>
        <v>6</v>
      </c>
    </row>
    <row r="33" spans="1:16" ht="16.5" customHeight="1">
      <c r="A33" s="7"/>
      <c r="B33" s="90">
        <v>426</v>
      </c>
      <c r="C33" s="88" t="s">
        <v>86</v>
      </c>
      <c r="D33" s="88" t="s">
        <v>87</v>
      </c>
      <c r="E33" s="88" t="s">
        <v>88</v>
      </c>
      <c r="F33" s="21" t="s">
        <v>99</v>
      </c>
      <c r="G33" s="18"/>
      <c r="H33" s="19"/>
      <c r="I33" s="101">
        <v>0.923</v>
      </c>
      <c r="J33" s="19" t="s">
        <v>99</v>
      </c>
      <c r="K33" s="20"/>
      <c r="L33" s="20">
        <v>6</v>
      </c>
      <c r="M33" s="19" t="s">
        <v>99</v>
      </c>
      <c r="N33" s="20"/>
      <c r="O33" s="20">
        <v>6</v>
      </c>
      <c r="P33" s="44">
        <f>O33*1</f>
        <v>6</v>
      </c>
    </row>
    <row r="34" spans="1:16" ht="13.5" customHeight="1">
      <c r="A34" s="3" t="s">
        <v>38</v>
      </c>
      <c r="B34" s="40"/>
      <c r="C34" s="40"/>
      <c r="D34" s="40"/>
      <c r="E34" s="5"/>
      <c r="F34" s="5"/>
      <c r="G34" s="9" t="s">
        <v>0</v>
      </c>
      <c r="H34" s="2">
        <v>0.545138888888889</v>
      </c>
      <c r="I34" s="10"/>
      <c r="J34" s="11"/>
      <c r="K34" s="12"/>
      <c r="L34" s="5"/>
      <c r="M34" s="12"/>
      <c r="N34" s="12"/>
      <c r="O34" s="5"/>
      <c r="P34" s="41"/>
    </row>
    <row r="35" spans="1:16" ht="12" customHeight="1">
      <c r="A35" s="7"/>
      <c r="B35" s="27" t="s">
        <v>1</v>
      </c>
      <c r="C35" s="113" t="s">
        <v>2</v>
      </c>
      <c r="D35" s="109" t="s">
        <v>3</v>
      </c>
      <c r="E35" s="109" t="s">
        <v>4</v>
      </c>
      <c r="F35" s="13" t="s">
        <v>5</v>
      </c>
      <c r="G35" s="67" t="s">
        <v>6</v>
      </c>
      <c r="H35" s="68"/>
      <c r="I35" s="111" t="s">
        <v>23</v>
      </c>
      <c r="J35" s="64" t="s">
        <v>8</v>
      </c>
      <c r="K35" s="65"/>
      <c r="L35" s="66"/>
      <c r="M35" s="64" t="s">
        <v>9</v>
      </c>
      <c r="N35" s="65"/>
      <c r="O35" s="66"/>
      <c r="P35" s="42" t="s">
        <v>32</v>
      </c>
    </row>
    <row r="36" spans="1:16" ht="12" customHeight="1">
      <c r="A36" s="7"/>
      <c r="B36" s="28" t="s">
        <v>10</v>
      </c>
      <c r="C36" s="114"/>
      <c r="D36" s="110"/>
      <c r="E36" s="110"/>
      <c r="F36" s="56" t="s">
        <v>11</v>
      </c>
      <c r="G36" s="14" t="s">
        <v>11</v>
      </c>
      <c r="H36" s="15" t="s">
        <v>12</v>
      </c>
      <c r="I36" s="112"/>
      <c r="J36" s="16" t="s">
        <v>13</v>
      </c>
      <c r="K36" s="16" t="s">
        <v>14</v>
      </c>
      <c r="L36" s="17" t="s">
        <v>15</v>
      </c>
      <c r="M36" s="16" t="s">
        <v>13</v>
      </c>
      <c r="N36" s="16" t="s">
        <v>14</v>
      </c>
      <c r="O36" s="17" t="s">
        <v>15</v>
      </c>
      <c r="P36" s="43" t="s">
        <v>16</v>
      </c>
    </row>
    <row r="37" spans="1:16" ht="16.5" customHeight="1">
      <c r="A37" s="7"/>
      <c r="B37" s="14">
        <v>454</v>
      </c>
      <c r="C37" s="104" t="s">
        <v>91</v>
      </c>
      <c r="D37" s="104" t="s">
        <v>42</v>
      </c>
      <c r="E37" s="105" t="s">
        <v>92</v>
      </c>
      <c r="F37" s="21" t="s">
        <v>99</v>
      </c>
      <c r="G37" s="18"/>
      <c r="H37" s="19"/>
      <c r="I37" s="83">
        <v>1.029</v>
      </c>
      <c r="J37" s="121" t="s">
        <v>100</v>
      </c>
      <c r="K37" s="122"/>
      <c r="L37" s="122"/>
      <c r="M37" s="122"/>
      <c r="N37" s="122"/>
      <c r="O37" s="122"/>
      <c r="P37" s="123"/>
    </row>
    <row r="38" spans="1:16" ht="16.5" customHeight="1">
      <c r="A38" s="7"/>
      <c r="B38" s="88">
        <v>1031</v>
      </c>
      <c r="C38" s="102" t="s">
        <v>93</v>
      </c>
      <c r="D38" s="102" t="s">
        <v>40</v>
      </c>
      <c r="E38" s="103" t="s">
        <v>94</v>
      </c>
      <c r="F38" s="21" t="s">
        <v>98</v>
      </c>
      <c r="G38" s="18"/>
      <c r="H38" s="19"/>
      <c r="I38" s="106">
        <v>0.991</v>
      </c>
      <c r="J38" s="124"/>
      <c r="K38" s="125"/>
      <c r="L38" s="125"/>
      <c r="M38" s="125"/>
      <c r="N38" s="125"/>
      <c r="O38" s="125"/>
      <c r="P38" s="126"/>
    </row>
    <row r="39" spans="1:17" s="6" customFormat="1" ht="12.75" customHeight="1">
      <c r="A39" s="49"/>
      <c r="B39" s="74" t="s">
        <v>95</v>
      </c>
      <c r="C39" s="75"/>
      <c r="D39" s="75"/>
      <c r="E39" s="4"/>
      <c r="F39" s="50"/>
      <c r="G39" s="51"/>
      <c r="H39" s="52"/>
      <c r="I39" s="53"/>
      <c r="J39" s="55"/>
      <c r="K39" s="53"/>
      <c r="L39" s="54"/>
      <c r="M39" s="39" t="s">
        <v>21</v>
      </c>
      <c r="N39" s="53"/>
      <c r="O39" s="54"/>
      <c r="P39" s="39"/>
      <c r="Q39" s="63"/>
    </row>
    <row r="40" spans="5:13" ht="12.75">
      <c r="E40" s="59" t="s">
        <v>37</v>
      </c>
      <c r="M40" s="54" t="s">
        <v>103</v>
      </c>
    </row>
    <row r="41" spans="1:16" ht="12.75">
      <c r="A41" s="7"/>
      <c r="C41" s="40"/>
      <c r="D41" s="40"/>
      <c r="F41" s="22"/>
      <c r="G41" s="23"/>
      <c r="H41" s="24"/>
      <c r="I41" s="48"/>
      <c r="J41" s="24"/>
      <c r="K41" s="25"/>
      <c r="L41" s="25"/>
      <c r="M41" s="39"/>
      <c r="N41" s="25"/>
      <c r="O41" s="25"/>
      <c r="P41" s="47"/>
    </row>
    <row r="42" spans="1:16" ht="12.75">
      <c r="A42" s="7"/>
      <c r="B42" s="40"/>
      <c r="C42" s="40"/>
      <c r="D42" s="40"/>
      <c r="E42" s="40"/>
      <c r="F42" s="22"/>
      <c r="G42" s="23"/>
      <c r="H42" s="24"/>
      <c r="I42" s="48"/>
      <c r="J42" s="24"/>
      <c r="K42" s="25"/>
      <c r="L42" s="25"/>
      <c r="M42" s="54"/>
      <c r="N42" s="25"/>
      <c r="O42" s="25"/>
      <c r="P42" s="47"/>
    </row>
    <row r="43" ht="15">
      <c r="C43" s="81"/>
    </row>
  </sheetData>
  <sheetProtection/>
  <mergeCells count="22">
    <mergeCell ref="J37:P38"/>
    <mergeCell ref="J6:P8"/>
    <mergeCell ref="E4:E5"/>
    <mergeCell ref="I4:I5"/>
    <mergeCell ref="E35:E36"/>
    <mergeCell ref="I35:I36"/>
    <mergeCell ref="E16:E17"/>
    <mergeCell ref="I16:I17"/>
    <mergeCell ref="E27:E28"/>
    <mergeCell ref="I27:I28"/>
    <mergeCell ref="C35:C36"/>
    <mergeCell ref="D35:D36"/>
    <mergeCell ref="C4:C5"/>
    <mergeCell ref="D4:D5"/>
    <mergeCell ref="C16:C17"/>
    <mergeCell ref="D16:D17"/>
    <mergeCell ref="C27:C28"/>
    <mergeCell ref="D27:D28"/>
    <mergeCell ref="E10:E11"/>
    <mergeCell ref="I10:I11"/>
    <mergeCell ref="C10:C11"/>
    <mergeCell ref="D10:D11"/>
  </mergeCells>
  <printOptions/>
  <pageMargins left="0.5511811023622047" right="0" top="0.1968503937007874" bottom="0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33.140625" style="0" customWidth="1"/>
    <col min="4" max="4" width="16.140625" style="0" customWidth="1"/>
    <col min="5" max="5" width="39.421875" style="0" customWidth="1"/>
    <col min="6" max="6" width="10.140625" style="29" customWidth="1"/>
    <col min="7" max="7" width="9.00390625" style="29" customWidth="1"/>
    <col min="8" max="8" width="9.140625" style="60" customWidth="1"/>
    <col min="9" max="9" width="6.421875" style="62" customWidth="1"/>
  </cols>
  <sheetData>
    <row r="1" ht="14.25">
      <c r="E1" s="107" t="s">
        <v>45</v>
      </c>
    </row>
    <row r="2" ht="12.75">
      <c r="E2" s="108" t="s">
        <v>97</v>
      </c>
    </row>
    <row r="3" spans="1:9" s="33" customFormat="1" ht="14.25" customHeight="1">
      <c r="A3" s="3" t="s">
        <v>33</v>
      </c>
      <c r="B3" s="30"/>
      <c r="C3" s="30"/>
      <c r="D3" s="30"/>
      <c r="E3" s="133"/>
      <c r="F3" s="31"/>
      <c r="G3" s="31"/>
      <c r="H3" s="79"/>
      <c r="I3" s="32"/>
    </row>
    <row r="4" spans="1:9" s="35" customFormat="1" ht="11.25" customHeight="1">
      <c r="A4" s="69"/>
      <c r="B4" s="34" t="s">
        <v>24</v>
      </c>
      <c r="C4" s="117" t="s">
        <v>25</v>
      </c>
      <c r="D4" s="117" t="s">
        <v>26</v>
      </c>
      <c r="E4" s="117" t="s">
        <v>27</v>
      </c>
      <c r="F4" s="119" t="s">
        <v>43</v>
      </c>
      <c r="G4" s="119" t="s">
        <v>44</v>
      </c>
      <c r="H4" s="78" t="s">
        <v>28</v>
      </c>
      <c r="I4" s="115" t="s">
        <v>29</v>
      </c>
    </row>
    <row r="5" spans="1:9" s="35" customFormat="1" ht="11.25" customHeight="1">
      <c r="A5" s="69"/>
      <c r="B5" s="36" t="s">
        <v>30</v>
      </c>
      <c r="C5" s="118"/>
      <c r="D5" s="118"/>
      <c r="E5" s="118"/>
      <c r="F5" s="120"/>
      <c r="G5" s="120"/>
      <c r="H5" s="76" t="s">
        <v>31</v>
      </c>
      <c r="I5" s="116"/>
    </row>
    <row r="6" spans="1:9" ht="16.5" customHeight="1">
      <c r="A6" s="37"/>
      <c r="B6" s="88">
        <v>4004</v>
      </c>
      <c r="C6" s="89" t="s">
        <v>48</v>
      </c>
      <c r="D6" s="88" t="s">
        <v>19</v>
      </c>
      <c r="E6" s="90" t="s">
        <v>49</v>
      </c>
      <c r="F6" s="44">
        <v>1</v>
      </c>
      <c r="G6" s="44"/>
      <c r="H6" s="77">
        <f>SUM(F6:G6)</f>
        <v>1</v>
      </c>
      <c r="I6" s="61">
        <f>RANK(H6,H$6:H$8,1)</f>
        <v>1</v>
      </c>
    </row>
    <row r="7" spans="1:9" ht="16.5" customHeight="1">
      <c r="A7" s="37"/>
      <c r="B7" s="88">
        <v>300</v>
      </c>
      <c r="C7" s="90" t="s">
        <v>50</v>
      </c>
      <c r="D7" s="88" t="s">
        <v>51</v>
      </c>
      <c r="E7" s="128" t="s">
        <v>52</v>
      </c>
      <c r="F7" s="44">
        <v>3</v>
      </c>
      <c r="G7" s="44"/>
      <c r="H7" s="77">
        <f>SUM(F7:G7)</f>
        <v>3</v>
      </c>
      <c r="I7" s="61"/>
    </row>
    <row r="8" spans="1:9" ht="16.5" customHeight="1">
      <c r="A8" s="37"/>
      <c r="B8" s="88">
        <v>7400</v>
      </c>
      <c r="C8" s="90" t="s">
        <v>46</v>
      </c>
      <c r="D8" s="88" t="s">
        <v>17</v>
      </c>
      <c r="E8" s="90" t="s">
        <v>47</v>
      </c>
      <c r="F8" s="44">
        <v>4</v>
      </c>
      <c r="G8" s="44"/>
      <c r="H8" s="77">
        <f>SUM(F8:G8)</f>
        <v>4</v>
      </c>
      <c r="I8" s="61"/>
    </row>
    <row r="9" spans="1:9" s="33" customFormat="1" ht="14.25" customHeight="1">
      <c r="A9" s="3" t="s">
        <v>34</v>
      </c>
      <c r="B9" s="30"/>
      <c r="C9" s="30"/>
      <c r="D9" s="30"/>
      <c r="E9" s="30"/>
      <c r="F9" s="31"/>
      <c r="G9" s="31"/>
      <c r="H9" s="79"/>
      <c r="I9" s="32"/>
    </row>
    <row r="10" spans="1:9" s="35" customFormat="1" ht="11.25" customHeight="1">
      <c r="A10" s="70"/>
      <c r="B10" s="34" t="s">
        <v>24</v>
      </c>
      <c r="C10" s="117" t="s">
        <v>25</v>
      </c>
      <c r="D10" s="117" t="s">
        <v>26</v>
      </c>
      <c r="E10" s="117" t="s">
        <v>27</v>
      </c>
      <c r="F10" s="119" t="s">
        <v>43</v>
      </c>
      <c r="G10" s="119" t="s">
        <v>44</v>
      </c>
      <c r="H10" s="78" t="s">
        <v>28</v>
      </c>
      <c r="I10" s="115" t="s">
        <v>29</v>
      </c>
    </row>
    <row r="11" spans="1:9" s="35" customFormat="1" ht="11.25" customHeight="1">
      <c r="A11" s="70"/>
      <c r="B11" s="36" t="s">
        <v>30</v>
      </c>
      <c r="C11" s="118"/>
      <c r="D11" s="118"/>
      <c r="E11" s="118"/>
      <c r="F11" s="120"/>
      <c r="G11" s="120"/>
      <c r="H11" s="76" t="s">
        <v>31</v>
      </c>
      <c r="I11" s="116"/>
    </row>
    <row r="12" spans="1:9" ht="16.5" customHeight="1">
      <c r="A12" s="86"/>
      <c r="B12" s="88">
        <v>1582</v>
      </c>
      <c r="C12" s="95" t="s">
        <v>54</v>
      </c>
      <c r="D12" s="88" t="s">
        <v>20</v>
      </c>
      <c r="E12" s="95" t="s">
        <v>55</v>
      </c>
      <c r="F12" s="44">
        <v>1</v>
      </c>
      <c r="G12" s="44">
        <v>1</v>
      </c>
      <c r="H12" s="77">
        <f>SUM(F12:G12)</f>
        <v>2</v>
      </c>
      <c r="I12" s="61">
        <f>RANK(H12,H$12:H$14,1)</f>
        <v>1</v>
      </c>
    </row>
    <row r="13" spans="1:9" ht="16.5" customHeight="1">
      <c r="A13" s="86"/>
      <c r="B13" s="90">
        <v>508</v>
      </c>
      <c r="C13" s="96" t="s">
        <v>36</v>
      </c>
      <c r="D13" s="90" t="s">
        <v>20</v>
      </c>
      <c r="E13" s="95" t="s">
        <v>53</v>
      </c>
      <c r="F13" s="44">
        <v>2</v>
      </c>
      <c r="G13" s="44">
        <v>4</v>
      </c>
      <c r="H13" s="77">
        <f>SUM(F13:G13)</f>
        <v>6</v>
      </c>
      <c r="I13" s="61">
        <f>RANK(H13,H$12:H$14,1)</f>
        <v>2</v>
      </c>
    </row>
    <row r="14" spans="1:9" ht="16.5" customHeight="1">
      <c r="A14" s="38"/>
      <c r="B14" s="88">
        <v>9939</v>
      </c>
      <c r="C14" s="95" t="s">
        <v>56</v>
      </c>
      <c r="D14" s="88" t="s">
        <v>57</v>
      </c>
      <c r="E14" s="97" t="s">
        <v>58</v>
      </c>
      <c r="F14" s="44">
        <v>3</v>
      </c>
      <c r="G14" s="44">
        <v>4</v>
      </c>
      <c r="H14" s="77">
        <f>SUM(F14:G14)</f>
        <v>7</v>
      </c>
      <c r="I14" s="61">
        <f>RANK(H14,H$12:H$14,1)</f>
        <v>3</v>
      </c>
    </row>
    <row r="15" spans="1:9" s="33" customFormat="1" ht="14.25" customHeight="1">
      <c r="A15" s="3" t="s">
        <v>35</v>
      </c>
      <c r="B15" s="30"/>
      <c r="C15" s="30"/>
      <c r="D15" s="30"/>
      <c r="E15" s="30"/>
      <c r="F15" s="31"/>
      <c r="G15" s="31"/>
      <c r="H15" s="79"/>
      <c r="I15" s="32"/>
    </row>
    <row r="16" spans="1:9" s="35" customFormat="1" ht="11.25" customHeight="1">
      <c r="A16" s="70"/>
      <c r="B16" s="34" t="s">
        <v>24</v>
      </c>
      <c r="C16" s="117" t="s">
        <v>25</v>
      </c>
      <c r="D16" s="117" t="s">
        <v>26</v>
      </c>
      <c r="E16" s="117" t="s">
        <v>27</v>
      </c>
      <c r="F16" s="119" t="s">
        <v>43</v>
      </c>
      <c r="G16" s="119" t="s">
        <v>44</v>
      </c>
      <c r="H16" s="78" t="s">
        <v>28</v>
      </c>
      <c r="I16" s="115" t="s">
        <v>29</v>
      </c>
    </row>
    <row r="17" spans="1:9" s="35" customFormat="1" ht="11.25" customHeight="1">
      <c r="A17" s="70"/>
      <c r="B17" s="36" t="s">
        <v>30</v>
      </c>
      <c r="C17" s="118"/>
      <c r="D17" s="118"/>
      <c r="E17" s="118"/>
      <c r="F17" s="120"/>
      <c r="G17" s="120"/>
      <c r="H17" s="76" t="s">
        <v>31</v>
      </c>
      <c r="I17" s="116"/>
    </row>
    <row r="18" spans="1:9" ht="16.5" customHeight="1">
      <c r="A18" s="38"/>
      <c r="B18" s="88">
        <v>1987</v>
      </c>
      <c r="C18" s="98" t="s">
        <v>59</v>
      </c>
      <c r="D18" s="88" t="s">
        <v>22</v>
      </c>
      <c r="E18" s="96" t="s">
        <v>60</v>
      </c>
      <c r="F18" s="44">
        <v>1</v>
      </c>
      <c r="G18" s="44">
        <v>1</v>
      </c>
      <c r="H18" s="77">
        <f>SUM(F18:G18)</f>
        <v>2</v>
      </c>
      <c r="I18" s="61">
        <f>RANK(H18,H$18:H$25,1)</f>
        <v>1</v>
      </c>
    </row>
    <row r="19" spans="1:9" ht="16.5" customHeight="1">
      <c r="A19" s="38"/>
      <c r="B19" s="88">
        <v>532</v>
      </c>
      <c r="C19" s="98" t="s">
        <v>71</v>
      </c>
      <c r="D19" s="88" t="s">
        <v>72</v>
      </c>
      <c r="E19" s="72" t="s">
        <v>73</v>
      </c>
      <c r="F19" s="44">
        <v>2</v>
      </c>
      <c r="G19" s="44">
        <v>3</v>
      </c>
      <c r="H19" s="77">
        <f>SUM(F19:G19)</f>
        <v>5</v>
      </c>
      <c r="I19" s="61">
        <f>RANK(H19,H$18:H$25,1)</f>
        <v>2</v>
      </c>
    </row>
    <row r="20" spans="1:9" ht="16.5" customHeight="1">
      <c r="A20" s="38"/>
      <c r="B20" s="90">
        <v>3470</v>
      </c>
      <c r="C20" s="90" t="s">
        <v>61</v>
      </c>
      <c r="D20" s="90" t="s">
        <v>22</v>
      </c>
      <c r="E20" s="82" t="s">
        <v>62</v>
      </c>
      <c r="F20" s="44">
        <v>3</v>
      </c>
      <c r="G20" s="44">
        <v>4</v>
      </c>
      <c r="H20" s="77">
        <f>SUM(F20:G20)</f>
        <v>7</v>
      </c>
      <c r="I20" s="61">
        <f>RANK(H20,H$18:H$25,1)</f>
        <v>3</v>
      </c>
    </row>
    <row r="21" spans="1:9" ht="16.5" customHeight="1">
      <c r="A21" s="38"/>
      <c r="B21" s="88">
        <v>1979</v>
      </c>
      <c r="C21" s="90" t="s">
        <v>65</v>
      </c>
      <c r="D21" s="90" t="s">
        <v>22</v>
      </c>
      <c r="E21" s="82" t="s">
        <v>66</v>
      </c>
      <c r="F21" s="44">
        <v>7</v>
      </c>
      <c r="G21" s="44">
        <v>2</v>
      </c>
      <c r="H21" s="77">
        <f>SUM(F21:G21)</f>
        <v>9</v>
      </c>
      <c r="I21" s="61">
        <f>RANK(H21,H$18:H$25,1)</f>
        <v>4</v>
      </c>
    </row>
    <row r="22" spans="1:9" ht="16.5" customHeight="1">
      <c r="A22" s="38"/>
      <c r="B22" s="88">
        <v>348</v>
      </c>
      <c r="C22" s="90" t="s">
        <v>74</v>
      </c>
      <c r="D22" s="90" t="s">
        <v>75</v>
      </c>
      <c r="E22" s="90" t="s">
        <v>76</v>
      </c>
      <c r="F22" s="44">
        <v>4</v>
      </c>
      <c r="G22" s="44">
        <v>7</v>
      </c>
      <c r="H22" s="77">
        <f>SUM(F22:G22)</f>
        <v>11</v>
      </c>
      <c r="I22" s="61">
        <f>RANK(H22,H$18:H$25,1)</f>
        <v>5</v>
      </c>
    </row>
    <row r="23" spans="1:9" ht="16.5" customHeight="1">
      <c r="A23" s="38"/>
      <c r="B23" s="88">
        <v>275</v>
      </c>
      <c r="C23" s="90" t="s">
        <v>67</v>
      </c>
      <c r="D23" s="90" t="s">
        <v>18</v>
      </c>
      <c r="E23" s="90" t="s">
        <v>68</v>
      </c>
      <c r="F23" s="44">
        <v>6</v>
      </c>
      <c r="G23" s="44">
        <v>5</v>
      </c>
      <c r="H23" s="77">
        <f>SUM(F23:G23)</f>
        <v>11</v>
      </c>
      <c r="I23" s="61">
        <v>6</v>
      </c>
    </row>
    <row r="24" spans="1:9" ht="16.5" customHeight="1">
      <c r="A24" s="38"/>
      <c r="B24" s="88">
        <v>408</v>
      </c>
      <c r="C24" s="90" t="s">
        <v>63</v>
      </c>
      <c r="D24" s="90" t="s">
        <v>40</v>
      </c>
      <c r="E24" s="82" t="s">
        <v>64</v>
      </c>
      <c r="F24" s="44">
        <v>5</v>
      </c>
      <c r="G24" s="44">
        <v>6</v>
      </c>
      <c r="H24" s="77">
        <f>SUM(F24:G24)</f>
        <v>11</v>
      </c>
      <c r="I24" s="61">
        <v>7</v>
      </c>
    </row>
    <row r="25" spans="1:9" ht="16.5" customHeight="1">
      <c r="A25" s="38"/>
      <c r="B25" s="88">
        <v>2901</v>
      </c>
      <c r="C25" s="90" t="s">
        <v>69</v>
      </c>
      <c r="D25" s="90" t="s">
        <v>41</v>
      </c>
      <c r="E25" s="82" t="s">
        <v>70</v>
      </c>
      <c r="F25" s="44">
        <v>8</v>
      </c>
      <c r="G25" s="44">
        <v>9</v>
      </c>
      <c r="H25" s="77">
        <f>SUM(F25:G25)</f>
        <v>17</v>
      </c>
      <c r="I25" s="61">
        <f>RANK(H25,H$18:H$25,1)</f>
        <v>8</v>
      </c>
    </row>
    <row r="26" spans="1:9" s="33" customFormat="1" ht="14.25" customHeight="1">
      <c r="A26" s="3" t="s">
        <v>96</v>
      </c>
      <c r="B26" s="30"/>
      <c r="C26" s="30"/>
      <c r="D26" s="30"/>
      <c r="E26" s="30"/>
      <c r="F26" s="31"/>
      <c r="G26" s="31"/>
      <c r="H26" s="79"/>
      <c r="I26" s="32"/>
    </row>
    <row r="27" spans="1:9" s="35" customFormat="1" ht="11.25" customHeight="1">
      <c r="A27" s="70"/>
      <c r="B27" s="34" t="s">
        <v>24</v>
      </c>
      <c r="C27" s="117" t="s">
        <v>25</v>
      </c>
      <c r="D27" s="117" t="s">
        <v>26</v>
      </c>
      <c r="E27" s="117" t="s">
        <v>27</v>
      </c>
      <c r="F27" s="119" t="s">
        <v>43</v>
      </c>
      <c r="G27" s="119" t="s">
        <v>44</v>
      </c>
      <c r="H27" s="78" t="s">
        <v>28</v>
      </c>
      <c r="I27" s="115" t="s">
        <v>29</v>
      </c>
    </row>
    <row r="28" spans="1:9" s="35" customFormat="1" ht="11.25" customHeight="1">
      <c r="A28" s="70"/>
      <c r="B28" s="36" t="s">
        <v>30</v>
      </c>
      <c r="C28" s="118"/>
      <c r="D28" s="118"/>
      <c r="E28" s="118"/>
      <c r="F28" s="120"/>
      <c r="G28" s="120"/>
      <c r="H28" s="76" t="s">
        <v>31</v>
      </c>
      <c r="I28" s="116"/>
    </row>
    <row r="29" spans="1:9" ht="16.5" customHeight="1">
      <c r="A29" s="38"/>
      <c r="B29" s="90">
        <v>351</v>
      </c>
      <c r="C29" s="90" t="s">
        <v>89</v>
      </c>
      <c r="D29" s="90" t="s">
        <v>18</v>
      </c>
      <c r="E29" s="90" t="s">
        <v>90</v>
      </c>
      <c r="F29" s="44">
        <v>1</v>
      </c>
      <c r="G29" s="44">
        <v>1</v>
      </c>
      <c r="H29" s="77">
        <f>SUM(F29:G29)</f>
        <v>2</v>
      </c>
      <c r="I29" s="61">
        <f>RANK(H29,H$29:H$33,1)</f>
        <v>1</v>
      </c>
    </row>
    <row r="30" spans="1:9" ht="16.5" customHeight="1">
      <c r="A30" s="38"/>
      <c r="B30" s="90">
        <v>982</v>
      </c>
      <c r="C30" s="90" t="s">
        <v>80</v>
      </c>
      <c r="D30" s="90" t="s">
        <v>81</v>
      </c>
      <c r="E30" s="90" t="s">
        <v>82</v>
      </c>
      <c r="F30" s="44">
        <v>3</v>
      </c>
      <c r="G30" s="44">
        <v>2</v>
      </c>
      <c r="H30" s="77">
        <f>SUM(F30:G30)</f>
        <v>5</v>
      </c>
      <c r="I30" s="61">
        <f>RANK(H30,H$29:H$33,1)</f>
        <v>2</v>
      </c>
    </row>
    <row r="31" spans="1:9" ht="16.5" customHeight="1">
      <c r="A31" s="38"/>
      <c r="B31" s="90">
        <v>9101</v>
      </c>
      <c r="C31" s="88" t="s">
        <v>77</v>
      </c>
      <c r="D31" s="88" t="s">
        <v>78</v>
      </c>
      <c r="E31" s="88" t="s">
        <v>79</v>
      </c>
      <c r="F31" s="44">
        <v>4</v>
      </c>
      <c r="G31" s="44">
        <v>3</v>
      </c>
      <c r="H31" s="77">
        <f>SUM(F31:G31)</f>
        <v>7</v>
      </c>
      <c r="I31" s="61">
        <f>RANK(H31,H$29:H$33,1)</f>
        <v>3</v>
      </c>
    </row>
    <row r="32" spans="1:9" ht="16.5" customHeight="1">
      <c r="A32" s="38"/>
      <c r="B32" s="90">
        <v>1237</v>
      </c>
      <c r="C32" s="88" t="s">
        <v>83</v>
      </c>
      <c r="D32" s="88" t="s">
        <v>84</v>
      </c>
      <c r="E32" s="88" t="s">
        <v>85</v>
      </c>
      <c r="F32" s="44">
        <v>2</v>
      </c>
      <c r="G32" s="44">
        <v>6</v>
      </c>
      <c r="H32" s="77">
        <f>SUM(F32:G32)</f>
        <v>8</v>
      </c>
      <c r="I32" s="61">
        <f>RANK(H32,H$29:H$33,1)</f>
        <v>4</v>
      </c>
    </row>
    <row r="33" spans="1:9" ht="16.5" customHeight="1">
      <c r="A33" s="38"/>
      <c r="B33" s="90">
        <v>426</v>
      </c>
      <c r="C33" s="88" t="s">
        <v>86</v>
      </c>
      <c r="D33" s="88" t="s">
        <v>87</v>
      </c>
      <c r="E33" s="88" t="s">
        <v>88</v>
      </c>
      <c r="F33" s="44">
        <v>5</v>
      </c>
      <c r="G33" s="44">
        <v>6</v>
      </c>
      <c r="H33" s="77">
        <f>SUM(F33:G33)</f>
        <v>11</v>
      </c>
      <c r="I33" s="61">
        <f>RANK(H33,H$29:H$33,1)</f>
        <v>5</v>
      </c>
    </row>
    <row r="34" spans="1:9" s="33" customFormat="1" ht="14.25" customHeight="1">
      <c r="A34" s="3" t="s">
        <v>38</v>
      </c>
      <c r="B34" s="30"/>
      <c r="C34" s="30"/>
      <c r="D34" s="30"/>
      <c r="E34" s="30"/>
      <c r="F34" s="31"/>
      <c r="G34" s="31"/>
      <c r="H34" s="79"/>
      <c r="I34" s="32"/>
    </row>
    <row r="35" spans="1:9" s="35" customFormat="1" ht="11.25" customHeight="1">
      <c r="A35" s="73"/>
      <c r="B35" s="34" t="s">
        <v>24</v>
      </c>
      <c r="C35" s="117" t="s">
        <v>25</v>
      </c>
      <c r="D35" s="117" t="s">
        <v>26</v>
      </c>
      <c r="E35" s="117" t="s">
        <v>27</v>
      </c>
      <c r="F35" s="119" t="s">
        <v>43</v>
      </c>
      <c r="G35" s="119" t="s">
        <v>44</v>
      </c>
      <c r="H35" s="78" t="s">
        <v>28</v>
      </c>
      <c r="I35" s="115" t="s">
        <v>29</v>
      </c>
    </row>
    <row r="36" spans="1:9" s="35" customFormat="1" ht="11.25" customHeight="1">
      <c r="A36" s="73"/>
      <c r="B36" s="36" t="s">
        <v>30</v>
      </c>
      <c r="C36" s="118"/>
      <c r="D36" s="118"/>
      <c r="E36" s="118"/>
      <c r="F36" s="120"/>
      <c r="G36" s="120"/>
      <c r="H36" s="76" t="s">
        <v>31</v>
      </c>
      <c r="I36" s="116"/>
    </row>
    <row r="37" spans="1:9" s="35" customFormat="1" ht="16.5" customHeight="1">
      <c r="A37" s="73"/>
      <c r="B37" s="14">
        <v>454</v>
      </c>
      <c r="C37" s="104" t="s">
        <v>91</v>
      </c>
      <c r="D37" s="104" t="s">
        <v>42</v>
      </c>
      <c r="E37" s="105" t="s">
        <v>92</v>
      </c>
      <c r="F37" s="132">
        <v>1</v>
      </c>
      <c r="G37" s="132"/>
      <c r="H37" s="77">
        <f>SUM(F37:G37)</f>
        <v>1</v>
      </c>
      <c r="I37" s="61">
        <f>RANK(H37,H$37:H$38,1)</f>
        <v>1</v>
      </c>
    </row>
    <row r="38" spans="1:9" s="35" customFormat="1" ht="16.5" customHeight="1">
      <c r="A38" s="87"/>
      <c r="B38" s="88">
        <v>1031</v>
      </c>
      <c r="C38" s="102" t="s">
        <v>93</v>
      </c>
      <c r="D38" s="102" t="s">
        <v>40</v>
      </c>
      <c r="E38" s="103" t="s">
        <v>94</v>
      </c>
      <c r="F38" s="132">
        <v>3</v>
      </c>
      <c r="G38" s="132"/>
      <c r="H38" s="77">
        <f>SUM(F38:G38)</f>
        <v>3</v>
      </c>
      <c r="I38" s="61"/>
    </row>
    <row r="39" ht="12.75">
      <c r="B39" s="74" t="s">
        <v>39</v>
      </c>
    </row>
    <row r="40" spans="1:12" ht="12.75">
      <c r="A40" s="7"/>
      <c r="C40" s="40"/>
      <c r="D40" s="40"/>
      <c r="F40" s="85" t="s">
        <v>21</v>
      </c>
      <c r="G40" s="23"/>
      <c r="H40" s="24"/>
      <c r="I40" s="25"/>
      <c r="J40" s="25"/>
      <c r="K40" s="25"/>
      <c r="L40" s="47"/>
    </row>
    <row r="41" spans="1:12" ht="12.75">
      <c r="A41" s="7"/>
      <c r="B41" s="40"/>
      <c r="C41" s="40"/>
      <c r="D41" s="40"/>
      <c r="E41" s="59" t="s">
        <v>37</v>
      </c>
      <c r="F41" s="84" t="s">
        <v>104</v>
      </c>
      <c r="G41" s="23"/>
      <c r="H41" s="24"/>
      <c r="I41" s="25"/>
      <c r="J41" s="25"/>
      <c r="K41" s="25"/>
      <c r="L41" s="47"/>
    </row>
  </sheetData>
  <sheetProtection/>
  <mergeCells count="30">
    <mergeCell ref="G16:G17"/>
    <mergeCell ref="C4:C5"/>
    <mergeCell ref="D4:D5"/>
    <mergeCell ref="E4:E5"/>
    <mergeCell ref="I4:I5"/>
    <mergeCell ref="F4:F5"/>
    <mergeCell ref="G4:G5"/>
    <mergeCell ref="C35:C36"/>
    <mergeCell ref="D35:D36"/>
    <mergeCell ref="E35:E36"/>
    <mergeCell ref="I35:I36"/>
    <mergeCell ref="F35:F36"/>
    <mergeCell ref="G35:G36"/>
    <mergeCell ref="C10:C11"/>
    <mergeCell ref="E27:E28"/>
    <mergeCell ref="D27:D28"/>
    <mergeCell ref="C27:C28"/>
    <mergeCell ref="D16:D17"/>
    <mergeCell ref="E16:E17"/>
    <mergeCell ref="C16:C17"/>
    <mergeCell ref="I10:I11"/>
    <mergeCell ref="E10:E11"/>
    <mergeCell ref="D10:D11"/>
    <mergeCell ref="I27:I28"/>
    <mergeCell ref="I16:I17"/>
    <mergeCell ref="F27:F28"/>
    <mergeCell ref="G27:G28"/>
    <mergeCell ref="F10:F11"/>
    <mergeCell ref="G10:G11"/>
    <mergeCell ref="F16:F17"/>
  </mergeCells>
  <printOptions/>
  <pageMargins left="0.5511811023622047" right="0.35433070866141736" top="0.1968503937007874" bottom="0" header="0" footer="0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uğur</dc:creator>
  <cp:keywords/>
  <dc:description/>
  <cp:lastModifiedBy>mine</cp:lastModifiedBy>
  <cp:lastPrinted>2015-12-05T14:15:59Z</cp:lastPrinted>
  <dcterms:created xsi:type="dcterms:W3CDTF">2000-09-21T17:28:16Z</dcterms:created>
  <dcterms:modified xsi:type="dcterms:W3CDTF">2015-12-05T14:17:59Z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