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1"/>
  </bookViews>
  <sheets>
    <sheet name="yarış 1" sheetId="1" r:id="rId1"/>
    <sheet name="düz 1" sheetId="2" r:id="rId2"/>
  </sheets>
  <definedNames/>
  <calcPr fullCalcOnLoad="1"/>
</workbook>
</file>

<file path=xl/sharedStrings.xml><?xml version="1.0" encoding="utf-8"?>
<sst xmlns="http://schemas.openxmlformats.org/spreadsheetml/2006/main" count="546" uniqueCount="190">
  <si>
    <t>Start Saati :</t>
  </si>
  <si>
    <t>YELKEN</t>
  </si>
  <si>
    <t>TEKNE ADI</t>
  </si>
  <si>
    <t xml:space="preserve">TEKNE TİPİ </t>
  </si>
  <si>
    <t>SAHİBİ / SORUMLU KİŞİ</t>
  </si>
  <si>
    <t>Finiş</t>
  </si>
  <si>
    <t>Geçen</t>
  </si>
  <si>
    <t>TCC</t>
  </si>
  <si>
    <t>GEÇİCİ SONUÇ</t>
  </si>
  <si>
    <t>SONUÇ</t>
  </si>
  <si>
    <t>NO</t>
  </si>
  <si>
    <t>Saati</t>
  </si>
  <si>
    <t>Süre</t>
  </si>
  <si>
    <t>Sıra</t>
  </si>
  <si>
    <t>Puan</t>
  </si>
  <si>
    <t>FARR 40</t>
  </si>
  <si>
    <t>ORION</t>
  </si>
  <si>
    <t>MAT 12</t>
  </si>
  <si>
    <t>PROTOTYPE</t>
  </si>
  <si>
    <t>FIRST 40</t>
  </si>
  <si>
    <t>MAT 1010</t>
  </si>
  <si>
    <t>FIRST 34.7</t>
  </si>
  <si>
    <t>YARIŞ KOMİTESİ BAŞKANI</t>
  </si>
  <si>
    <t>DESTEK (BORDO)</t>
  </si>
  <si>
    <t>TCF</t>
  </si>
  <si>
    <r>
      <t>*</t>
    </r>
    <r>
      <rPr>
        <sz val="9"/>
        <rFont val="Arial Tur"/>
        <family val="2"/>
      </rPr>
      <t xml:space="preserve"> </t>
    </r>
    <r>
      <rPr>
        <sz val="8"/>
        <rFont val="Arial Tur"/>
        <family val="0"/>
      </rPr>
      <t>DESTEK SINIFINDA SPINNAKER (SİMETRİK VEYA ASİMETRİK) KULLANAN TEKNELER</t>
    </r>
  </si>
  <si>
    <t>YARIŞ SEKRETERLİĞİ:</t>
  </si>
  <si>
    <t>FIN13131</t>
  </si>
  <si>
    <t>FARRFARA</t>
  </si>
  <si>
    <t>ALVIMEDICA 2</t>
  </si>
  <si>
    <t>FIRST 35</t>
  </si>
  <si>
    <t>BORDA</t>
  </si>
  <si>
    <t>YARIŞ</t>
  </si>
  <si>
    <t>PUANI</t>
  </si>
  <si>
    <t>IRC I (SARI) - TCC 1,070 ve üzeri</t>
  </si>
  <si>
    <t>IRC II (YEŞİL) - TCC 1,069 - 1,020 arası</t>
  </si>
  <si>
    <t>IRC III (LACİVERT) - TCC 1,019 - 0,980 arası</t>
  </si>
  <si>
    <t>IRC IV (TURUNCU) -[TCC 0,979 ve altı</t>
  </si>
  <si>
    <t>W COLLECTION-BARBAROS HAYRETTIN</t>
  </si>
  <si>
    <t>BOLT 37</t>
  </si>
  <si>
    <t>TAYK/Arif Gürdenli</t>
  </si>
  <si>
    <t>DUE</t>
  </si>
  <si>
    <t>Feyyaz Yüzatlı/Hasip Gencer</t>
  </si>
  <si>
    <t>BORUSAN RACING - ÇILGIN SIGMA</t>
  </si>
  <si>
    <t>Bülent Demircioğlu/U. Tarık Gül</t>
  </si>
  <si>
    <t>7 BELA</t>
  </si>
  <si>
    <t>7 Bela Ortaklar/Taner Hallaçoğlu</t>
  </si>
  <si>
    <t>TURKCELL ALIZE</t>
  </si>
  <si>
    <t>Sinan Sümer</t>
  </si>
  <si>
    <t>Cem Bozkurt/A. Kaan İş</t>
  </si>
  <si>
    <t>PROTEL MATMAZEL</t>
  </si>
  <si>
    <t>MAT 1245</t>
  </si>
  <si>
    <t>Toka Yelken Ekibi/Rıdvan Ö. Övünç</t>
  </si>
  <si>
    <t>Vedat Çalık/Onur Tok</t>
  </si>
  <si>
    <t>GARANTI SAILING - FENERBAHÇE 1</t>
  </si>
  <si>
    <t>ARCORA 4KMSRC</t>
  </si>
  <si>
    <t>A 40 RC</t>
  </si>
  <si>
    <t>Orel Kalomeni/Günkut Ayvazoğlu</t>
  </si>
  <si>
    <t>MOON&amp;STAR</t>
  </si>
  <si>
    <t>ONE TONNER</t>
  </si>
  <si>
    <t>Fikret Elbirlik/</t>
  </si>
  <si>
    <t>SHAKER</t>
  </si>
  <si>
    <t>J 122</t>
  </si>
  <si>
    <t>Pınar Buzluk/Enes Çaylak</t>
  </si>
  <si>
    <t>PASSION II</t>
  </si>
  <si>
    <t>Ergün Kargalıoğlu</t>
  </si>
  <si>
    <t>TEAM SPIRIT</t>
  </si>
  <si>
    <t>FARR 30</t>
  </si>
  <si>
    <t xml:space="preserve">Mert Erayan </t>
  </si>
  <si>
    <t>TAG HEUER - GOBLIN 3</t>
  </si>
  <si>
    <t>TAXI JR.</t>
  </si>
  <si>
    <t>Murat Kınay</t>
  </si>
  <si>
    <t>EASY TIGER</t>
  </si>
  <si>
    <t>Emin Ali Sipahi</t>
  </si>
  <si>
    <t>YAPIARTI MOBYDICK</t>
  </si>
  <si>
    <t>FIRST 40.7</t>
  </si>
  <si>
    <t>Murat Kulaksızoğlu</t>
  </si>
  <si>
    <t>MATRIX</t>
  </si>
  <si>
    <t>A. Kerim Akkoyunlu/Orhan Gorbon</t>
  </si>
  <si>
    <t>LOGO</t>
  </si>
  <si>
    <t>M. Tuğrul Tekbulut/M. Serdar Öner</t>
  </si>
  <si>
    <t>ARCELIK ALIZE</t>
  </si>
  <si>
    <t>Sinan Sümer/Ateş Çınar</t>
  </si>
  <si>
    <t>KOMET CHEESE</t>
  </si>
  <si>
    <t>Levent Özyürük/Levent Peynirci</t>
  </si>
  <si>
    <t>CAPRICORN</t>
  </si>
  <si>
    <t>FIRST 45f5</t>
  </si>
  <si>
    <t>Erdoğan Soysal/A. Nail Baktır</t>
  </si>
  <si>
    <t>DRAGUT</t>
  </si>
  <si>
    <t>A 35</t>
  </si>
  <si>
    <t>Mehmet İnal/M. Yaşar Yücel</t>
  </si>
  <si>
    <t>EKER YAYIK AYRAN</t>
  </si>
  <si>
    <t>N. Ahmet Eker/Gülboy Güryel</t>
  </si>
  <si>
    <t>FORD OTOSAN -TURGUT REIS</t>
  </si>
  <si>
    <t>TAYK/S. Koru Sarıkaya</t>
  </si>
  <si>
    <t>GBR186N</t>
  </si>
  <si>
    <t>TRIK KEYFIM 3,5</t>
  </si>
  <si>
    <t>Selim Yazıcı</t>
  </si>
  <si>
    <t>ALVIMEDICA</t>
  </si>
  <si>
    <t>ILC 30 J&amp;V</t>
  </si>
  <si>
    <t>Cem Bozkurt/Mert Gürpınar</t>
  </si>
  <si>
    <t>SHAK SHUKA - GTT LOGISTICS</t>
  </si>
  <si>
    <t>Hasan Utku Çetiner</t>
  </si>
  <si>
    <t>GUNES SIGORTA - FALCON</t>
  </si>
  <si>
    <t>Deniz Yılmaz</t>
  </si>
  <si>
    <t>TÜPRAS ALIZE</t>
  </si>
  <si>
    <t>Sinan Sümer/Doğukan Kandemir</t>
  </si>
  <si>
    <t>SAHIBINDEN.COM FLAMENCO</t>
  </si>
  <si>
    <t>ELAN 340</t>
  </si>
  <si>
    <t>Serdar Öner/H. Özay Çağımnı</t>
  </si>
  <si>
    <t>CORBY 29</t>
  </si>
  <si>
    <t>HEDEF YELKEN</t>
  </si>
  <si>
    <t>HEDEF YELKEN/Efe Regay</t>
  </si>
  <si>
    <t>ALFASAIL PETEK</t>
  </si>
  <si>
    <t>Cevat Satır/M. Şahin Akın</t>
  </si>
  <si>
    <t>EFES ALIZE</t>
  </si>
  <si>
    <t>MAT 10 MK2</t>
  </si>
  <si>
    <t>Sinan Sümer/Kaan Darnel</t>
  </si>
  <si>
    <t>JALAPENO</t>
  </si>
  <si>
    <t>J 35</t>
  </si>
  <si>
    <t>Jozi Zalma/Erdoğan Çekicer</t>
  </si>
  <si>
    <t>FB SPOR KULÜBÜ/M. Eren Özdal</t>
  </si>
  <si>
    <t>MINX HEDEF YELKEN</t>
  </si>
  <si>
    <t>BAVARIA 38</t>
  </si>
  <si>
    <t>Hedef Yelken/Efe Regay</t>
  </si>
  <si>
    <t>ELAN 310</t>
  </si>
  <si>
    <t>Barış Ersemiz</t>
  </si>
  <si>
    <t>ZENITH POSEIDON 2</t>
  </si>
  <si>
    <t>BENETEAU 25</t>
  </si>
  <si>
    <t>K. Berk Otuç/Fatih Akcan</t>
  </si>
  <si>
    <t>TAYK/Görkem Kara</t>
  </si>
  <si>
    <t>BEKO BANDIDO</t>
  </si>
  <si>
    <t>G 28</t>
  </si>
  <si>
    <t>Sinan Sümer/Hüseyin Akça</t>
  </si>
  <si>
    <t>BOOTES</t>
  </si>
  <si>
    <t>Bülent Sandal/Ö. Gürhan Karahan</t>
  </si>
  <si>
    <t>JUMBO</t>
  </si>
  <si>
    <t>J 80</t>
  </si>
  <si>
    <t>Şükrü Uzuner</t>
  </si>
  <si>
    <t>MC DONALDS ZIG ZAG</t>
  </si>
  <si>
    <t>Sinan Sümer/Berk Gürpınar</t>
  </si>
  <si>
    <t>AKFEN LADY ANTIOCHE</t>
  </si>
  <si>
    <t>DUFOUR 30</t>
  </si>
  <si>
    <t>40 PLUS SAILING/M. Akın Telatar</t>
  </si>
  <si>
    <t>*VENUS</t>
  </si>
  <si>
    <t>Ertan Özçevik</t>
  </si>
  <si>
    <t>ABANK CENOA</t>
  </si>
  <si>
    <t>AZUREE 33</t>
  </si>
  <si>
    <t>Cenoa Sailing/Çağdaş Artu</t>
  </si>
  <si>
    <t>ARCHIMEDES</t>
  </si>
  <si>
    <t>JEANNEAU</t>
  </si>
  <si>
    <t>Emre Kuzlu</t>
  </si>
  <si>
    <t>TAYK / ALVIMEDICA CUP' IŞALIM MI?</t>
  </si>
  <si>
    <t>13 EYLÜL 2014</t>
  </si>
  <si>
    <t xml:space="preserve">IRC I - IRC II </t>
  </si>
  <si>
    <t xml:space="preserve">IRC III - IRC IV </t>
  </si>
  <si>
    <t>Düz.Süre</t>
  </si>
  <si>
    <t>FARRFARA EKIBI/Erhan Uzun</t>
  </si>
  <si>
    <t>FENERBAHÇE SPOR KULÜBÜ/Oğuz Ayan</t>
  </si>
  <si>
    <t>F35 EXPRESS HEDEF YELKEN ERGO</t>
  </si>
  <si>
    <t>Vedat Tezman/HEDEF YELKEN/Yiğit Eroğlu</t>
  </si>
  <si>
    <t>Aydın Yurdum/Erhan Karaca</t>
  </si>
  <si>
    <t>FENERBAHCE 4 BOĞAZİÇİ ÜNİVERSİTESİ.</t>
  </si>
  <si>
    <t>EVIDEA SELAN</t>
  </si>
  <si>
    <t>CUSHMAN&amp;WAKEFIELD/KARAMRSL BEY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</si>
  <si>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</si>
  <si>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</si>
  <si>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</si>
  <si>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</si>
  <si>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</si>
  <si>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</si>
  <si>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</si>
  <si>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</si>
  <si>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</si>
  <si>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</si>
  <si>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</si>
  <si>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</si>
  <si>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</si>
  <si>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</si>
  <si>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</si>
  <si>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</si>
  <si>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DNF</t>
  </si>
  <si>
    <t>DNC</t>
  </si>
  <si>
    <t>13 EYLÜL 2014, Saat: 15:35</t>
  </si>
  <si>
    <t>13 EYLÜL 2014, Saat: 15:40</t>
  </si>
  <si>
    <t>YARIŞ 1 (DÜZELTİLMİŞ ZAMAN)</t>
  </si>
  <si>
    <t xml:space="preserve">YARIŞ 1 (DÜZELTİLMİŞ ZAMAN) </t>
  </si>
  <si>
    <t xml:space="preserve">YARIŞ 1 - 13 EYLÜL 2014 </t>
  </si>
  <si>
    <t xml:space="preserve">YARIŞ 1 - 13 EYLÜL 2014  </t>
  </si>
  <si>
    <t>13 EYLÜL 2014, Saat: 17:35</t>
  </si>
</sst>
</file>

<file path=xl/styles.xml><?xml version="1.0" encoding="utf-8"?>
<styleSheet xmlns="http://schemas.openxmlformats.org/spreadsheetml/2006/main">
  <numFmts count="22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h:mm"/>
    <numFmt numFmtId="173" formatCode="0.0000"/>
    <numFmt numFmtId="174" formatCode="0.0"/>
    <numFmt numFmtId="175" formatCode="0.000"/>
    <numFmt numFmtId="176" formatCode="[$-41F]d\ mmmm\ yyyy;@"/>
    <numFmt numFmtId="177" formatCode="#,##0.000_ ;\-#,##0.000\ "/>
  </numFmts>
  <fonts count="35">
    <font>
      <sz val="10"/>
      <name val="Arial"/>
      <family val="0"/>
    </font>
    <font>
      <b/>
      <sz val="10"/>
      <name val="Arial Tur"/>
      <family val="2"/>
    </font>
    <font>
      <b/>
      <sz val="12"/>
      <name val="Arial Tur"/>
      <family val="2"/>
    </font>
    <font>
      <sz val="10"/>
      <name val="Arial Tur"/>
      <family val="2"/>
    </font>
    <font>
      <sz val="12"/>
      <name val="Arial"/>
      <family val="2"/>
    </font>
    <font>
      <sz val="11"/>
      <name val="Arial Tur"/>
      <family val="2"/>
    </font>
    <font>
      <sz val="8"/>
      <name val="Arial Tur"/>
      <family val="2"/>
    </font>
    <font>
      <sz val="9"/>
      <name val="Arial Tur"/>
      <family val="2"/>
    </font>
    <font>
      <b/>
      <sz val="9"/>
      <name val="Arial Tur"/>
      <family val="0"/>
    </font>
    <font>
      <sz val="8"/>
      <name val="Arial"/>
      <family val="2"/>
    </font>
    <font>
      <b/>
      <sz val="10"/>
      <color indexed="8"/>
      <name val="Arial Tur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color indexed="8"/>
      <name val="Arial Tur"/>
      <family val="0"/>
    </font>
  </fonts>
  <fills count="2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2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6" borderId="0" applyNumberFormat="0" applyBorder="0" applyAlignment="0" applyProtection="0"/>
    <xf numFmtId="0" fontId="25" fillId="2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0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0" borderId="0" applyNumberFormat="0" applyBorder="0" applyAlignment="0" applyProtection="0"/>
    <xf numFmtId="0" fontId="24" fillId="17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4" borderId="0" applyNumberFormat="0" applyBorder="0" applyAlignment="0" applyProtection="0"/>
    <xf numFmtId="0" fontId="24" fillId="18" borderId="0" applyNumberFormat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19" fillId="0" borderId="1" applyNumberFormat="0" applyFill="0" applyAlignment="0" applyProtection="0"/>
    <xf numFmtId="0" fontId="31" fillId="0" borderId="2" applyNumberFormat="0" applyFill="0" applyAlignment="0" applyProtection="0"/>
    <xf numFmtId="0" fontId="27" fillId="0" borderId="3" applyNumberFormat="0" applyFill="0" applyAlignment="0" applyProtection="0"/>
    <xf numFmtId="0" fontId="32" fillId="0" borderId="4" applyNumberFormat="0" applyFill="0" applyAlignment="0" applyProtection="0"/>
    <xf numFmtId="0" fontId="28" fillId="0" borderId="4" applyNumberFormat="0" applyFill="0" applyAlignment="0" applyProtection="0"/>
    <xf numFmtId="0" fontId="33" fillId="0" borderId="5" applyNumberFormat="0" applyFill="0" applyAlignment="0" applyProtection="0"/>
    <xf numFmtId="0" fontId="29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19" borderId="7" applyNumberFormat="0" applyAlignment="0" applyProtection="0"/>
    <xf numFmtId="0" fontId="17" fillId="10" borderId="7" applyNumberFormat="0" applyAlignment="0" applyProtection="0"/>
    <xf numFmtId="0" fontId="16" fillId="12" borderId="8" applyNumberFormat="0" applyAlignment="0" applyProtection="0"/>
    <xf numFmtId="0" fontId="16" fillId="2" borderId="8" applyNumberFormat="0" applyAlignment="0" applyProtection="0"/>
    <xf numFmtId="0" fontId="18" fillId="19" borderId="8" applyNumberFormat="0" applyAlignment="0" applyProtection="0"/>
    <xf numFmtId="0" fontId="18" fillId="10" borderId="8" applyNumberFormat="0" applyAlignment="0" applyProtection="0"/>
    <xf numFmtId="0" fontId="20" fillId="20" borderId="9" applyNumberFormat="0" applyAlignment="0" applyProtection="0"/>
    <xf numFmtId="0" fontId="20" fillId="20" borderId="9" applyNumberFormat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3" fillId="0" borderId="0">
      <alignment/>
      <protection/>
    </xf>
    <xf numFmtId="0" fontId="0" fillId="6" borderId="10" applyNumberFormat="0" applyFont="0" applyAlignment="0" applyProtection="0"/>
    <xf numFmtId="0" fontId="3" fillId="6" borderId="10" applyNumberFormat="0" applyFont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11" applyNumberFormat="0" applyFill="0" applyAlignment="0" applyProtection="0"/>
    <xf numFmtId="0" fontId="23" fillId="0" borderId="12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4" fillId="15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17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9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center"/>
    </xf>
    <xf numFmtId="0" fontId="1" fillId="0" borderId="0" xfId="0" applyFont="1" applyFill="1" applyBorder="1" applyAlignment="1">
      <alignment vertic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 applyProtection="1">
      <alignment horizontal="center" vertical="center"/>
      <protection locked="0"/>
    </xf>
    <xf numFmtId="172" fontId="6" fillId="0" borderId="0" xfId="0" applyNumberFormat="1" applyFont="1" applyBorder="1" applyAlignment="1">
      <alignment horizontal="left" vertical="center"/>
    </xf>
    <xf numFmtId="173" fontId="5" fillId="0" borderId="0" xfId="0" applyNumberFormat="1" applyFont="1" applyBorder="1" applyAlignment="1">
      <alignment horizontal="center"/>
    </xf>
    <xf numFmtId="1" fontId="5" fillId="0" borderId="0" xfId="0" applyNumberFormat="1" applyFont="1" applyBorder="1" applyAlignment="1">
      <alignment horizontal="center"/>
    </xf>
    <xf numFmtId="0" fontId="6" fillId="19" borderId="13" xfId="0" applyFont="1" applyFill="1" applyBorder="1" applyAlignment="1" applyProtection="1">
      <alignment horizontal="center"/>
      <protection locked="0"/>
    </xf>
    <xf numFmtId="0" fontId="6" fillId="0" borderId="13" xfId="0" applyFont="1" applyBorder="1" applyAlignment="1" applyProtection="1">
      <alignment horizontal="center"/>
      <protection locked="0"/>
    </xf>
    <xf numFmtId="0" fontId="6" fillId="0" borderId="13" xfId="0" applyFont="1" applyBorder="1" applyAlignment="1">
      <alignment horizontal="center"/>
    </xf>
    <xf numFmtId="174" fontId="6" fillId="0" borderId="13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Continuous" vertical="center"/>
    </xf>
    <xf numFmtId="0" fontId="6" fillId="0" borderId="15" xfId="0" applyFont="1" applyBorder="1" applyAlignment="1">
      <alignment horizontal="centerContinuous" vertical="center"/>
    </xf>
    <xf numFmtId="0" fontId="6" fillId="0" borderId="16" xfId="0" applyFont="1" applyBorder="1" applyAlignment="1">
      <alignment horizontal="centerContinuous" vertical="center"/>
    </xf>
    <xf numFmtId="0" fontId="6" fillId="19" borderId="17" xfId="0" applyFont="1" applyFill="1" applyBorder="1" applyAlignment="1" applyProtection="1">
      <alignment horizontal="center"/>
      <protection locked="0"/>
    </xf>
    <xf numFmtId="0" fontId="6" fillId="0" borderId="17" xfId="0" applyFont="1" applyBorder="1" applyAlignment="1" applyProtection="1">
      <alignment horizontal="center"/>
      <protection locked="0"/>
    </xf>
    <xf numFmtId="174" fontId="6" fillId="0" borderId="17" xfId="0" applyNumberFormat="1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1" fontId="6" fillId="0" borderId="18" xfId="0" applyNumberFormat="1" applyFont="1" applyBorder="1" applyAlignment="1">
      <alignment horizontal="center"/>
    </xf>
    <xf numFmtId="21" fontId="7" fillId="0" borderId="18" xfId="0" applyNumberFormat="1" applyFont="1" applyBorder="1" applyAlignment="1" applyProtection="1">
      <alignment horizontal="center"/>
      <protection locked="0"/>
    </xf>
    <xf numFmtId="21" fontId="7" fillId="0" borderId="18" xfId="0" applyNumberFormat="1" applyFont="1" applyBorder="1" applyAlignment="1" applyProtection="1">
      <alignment horizontal="center"/>
      <protection/>
    </xf>
    <xf numFmtId="1" fontId="7" fillId="0" borderId="18" xfId="0" applyNumberFormat="1" applyFont="1" applyBorder="1" applyAlignment="1" applyProtection="1">
      <alignment horizontal="center"/>
      <protection/>
    </xf>
    <xf numFmtId="0" fontId="7" fillId="0" borderId="18" xfId="0" applyFont="1" applyBorder="1" applyAlignment="1" applyProtection="1">
      <alignment horizontal="center"/>
      <protection/>
    </xf>
    <xf numFmtId="0" fontId="5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1" fillId="0" borderId="0" xfId="0" applyFont="1" applyBorder="1" applyAlignment="1">
      <alignment vertical="center"/>
    </xf>
    <xf numFmtId="0" fontId="5" fillId="0" borderId="19" xfId="0" applyFont="1" applyBorder="1" applyAlignment="1">
      <alignment horizontal="center"/>
    </xf>
    <xf numFmtId="0" fontId="6" fillId="0" borderId="19" xfId="0" applyFont="1" applyBorder="1" applyAlignment="1" applyProtection="1">
      <alignment horizontal="center" vertical="center"/>
      <protection locked="0"/>
    </xf>
    <xf numFmtId="1" fontId="5" fillId="0" borderId="19" xfId="0" applyNumberFormat="1" applyFont="1" applyBorder="1" applyAlignment="1">
      <alignment horizontal="center"/>
    </xf>
    <xf numFmtId="2" fontId="5" fillId="0" borderId="19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1" fontId="7" fillId="0" borderId="0" xfId="0" applyNumberFormat="1" applyFont="1" applyBorder="1" applyAlignment="1">
      <alignment/>
    </xf>
    <xf numFmtId="1" fontId="3" fillId="0" borderId="0" xfId="0" applyNumberFormat="1" applyFont="1" applyBorder="1" applyAlignment="1">
      <alignment/>
    </xf>
    <xf numFmtId="1" fontId="3" fillId="0" borderId="0" xfId="0" applyNumberFormat="1" applyFont="1" applyAlignment="1">
      <alignment/>
    </xf>
    <xf numFmtId="1" fontId="3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Fill="1" applyBorder="1" applyAlignment="1">
      <alignment vertical="center"/>
    </xf>
    <xf numFmtId="1" fontId="0" fillId="0" borderId="18" xfId="0" applyNumberFormat="1" applyBorder="1" applyAlignment="1">
      <alignment horizontal="center"/>
    </xf>
    <xf numFmtId="1" fontId="6" fillId="0" borderId="13" xfId="0" applyNumberFormat="1" applyFont="1" applyFill="1" applyBorder="1" applyAlignment="1">
      <alignment horizontal="center"/>
    </xf>
    <xf numFmtId="1" fontId="6" fillId="0" borderId="17" xfId="0" applyNumberFormat="1" applyFont="1" applyFill="1" applyBorder="1" applyAlignment="1">
      <alignment horizontal="center"/>
    </xf>
    <xf numFmtId="1" fontId="8" fillId="0" borderId="18" xfId="0" applyNumberFormat="1" applyFont="1" applyFill="1" applyBorder="1" applyAlignment="1">
      <alignment horizontal="center"/>
    </xf>
    <xf numFmtId="0" fontId="6" fillId="0" borderId="17" xfId="81" applyFont="1" applyFill="1" applyBorder="1" applyAlignment="1">
      <alignment horizontal="center"/>
      <protection/>
    </xf>
    <xf numFmtId="0" fontId="6" fillId="0" borderId="20" xfId="81" applyFont="1" applyFill="1" applyBorder="1" applyAlignment="1">
      <alignment horizontal="center"/>
      <protection/>
    </xf>
    <xf numFmtId="0" fontId="6" fillId="0" borderId="18" xfId="81" applyFont="1" applyFill="1" applyBorder="1" applyAlignment="1">
      <alignment horizontal="center"/>
      <protection/>
    </xf>
    <xf numFmtId="0" fontId="6" fillId="0" borderId="17" xfId="81" applyFont="1" applyBorder="1" applyAlignment="1">
      <alignment horizontal="center"/>
      <protection/>
    </xf>
    <xf numFmtId="0" fontId="6" fillId="0" borderId="13" xfId="81" applyFont="1" applyBorder="1" applyAlignment="1">
      <alignment horizontal="center"/>
      <protection/>
    </xf>
    <xf numFmtId="0" fontId="6" fillId="0" borderId="18" xfId="81" applyFont="1" applyBorder="1" applyAlignment="1">
      <alignment horizontal="center"/>
      <protection/>
    </xf>
    <xf numFmtId="0" fontId="6" fillId="0" borderId="15" xfId="81" applyFont="1" applyFill="1" applyBorder="1" applyAlignment="1">
      <alignment horizontal="center"/>
      <protection/>
    </xf>
    <xf numFmtId="0" fontId="6" fillId="0" borderId="13" xfId="81" applyFont="1" applyFill="1" applyBorder="1" applyAlignment="1">
      <alignment horizontal="center"/>
      <protection/>
    </xf>
    <xf numFmtId="0" fontId="6" fillId="0" borderId="15" xfId="81" applyFont="1" applyBorder="1" applyAlignment="1">
      <alignment horizontal="center"/>
      <protection/>
    </xf>
    <xf numFmtId="175" fontId="8" fillId="0" borderId="17" xfId="81" applyNumberFormat="1" applyFont="1" applyFill="1" applyBorder="1" applyAlignment="1">
      <alignment horizontal="center"/>
      <protection/>
    </xf>
    <xf numFmtId="175" fontId="8" fillId="0" borderId="18" xfId="81" applyNumberFormat="1" applyFont="1" applyFill="1" applyBorder="1" applyAlignment="1">
      <alignment horizontal="center"/>
      <protection/>
    </xf>
    <xf numFmtId="175" fontId="8" fillId="0" borderId="18" xfId="81" applyNumberFormat="1" applyFont="1" applyBorder="1" applyAlignment="1">
      <alignment horizontal="center"/>
      <protection/>
    </xf>
    <xf numFmtId="0" fontId="6" fillId="0" borderId="0" xfId="81" applyFont="1" applyFill="1" applyBorder="1" applyAlignment="1">
      <alignment horizontal="center"/>
      <protection/>
    </xf>
    <xf numFmtId="0" fontId="6" fillId="0" borderId="0" xfId="81" applyFont="1" applyBorder="1" applyAlignment="1">
      <alignment horizontal="center"/>
      <protection/>
    </xf>
    <xf numFmtId="0" fontId="6" fillId="0" borderId="14" xfId="81" applyFont="1" applyFill="1" applyBorder="1" applyAlignment="1">
      <alignment horizontal="center"/>
      <protection/>
    </xf>
    <xf numFmtId="0" fontId="6" fillId="0" borderId="19" xfId="81" applyFont="1" applyBorder="1" applyAlignment="1">
      <alignment horizontal="center"/>
      <protection/>
    </xf>
    <xf numFmtId="0" fontId="6" fillId="0" borderId="19" xfId="81" applyFont="1" applyFill="1" applyBorder="1" applyAlignment="1">
      <alignment horizontal="center"/>
      <protection/>
    </xf>
    <xf numFmtId="175" fontId="8" fillId="0" borderId="17" xfId="81" applyNumberFormat="1" applyFont="1" applyBorder="1" applyAlignment="1">
      <alignment horizontal="center"/>
      <protection/>
    </xf>
    <xf numFmtId="1" fontId="8" fillId="0" borderId="0" xfId="0" applyNumberFormat="1" applyFont="1" applyFill="1" applyBorder="1" applyAlignment="1">
      <alignment horizontal="center"/>
    </xf>
    <xf numFmtId="1" fontId="7" fillId="0" borderId="0" xfId="0" applyNumberFormat="1" applyFont="1" applyBorder="1" applyAlignment="1" applyProtection="1">
      <alignment horizontal="center"/>
      <protection/>
    </xf>
    <xf numFmtId="175" fontId="3" fillId="0" borderId="0" xfId="0" applyNumberFormat="1" applyFont="1" applyAlignment="1">
      <alignment horizontal="center"/>
    </xf>
    <xf numFmtId="175" fontId="5" fillId="0" borderId="0" xfId="0" applyNumberFormat="1" applyFont="1" applyBorder="1" applyAlignment="1">
      <alignment horizontal="center"/>
    </xf>
    <xf numFmtId="175" fontId="0" fillId="0" borderId="0" xfId="0" applyNumberFormat="1" applyAlignment="1">
      <alignment/>
    </xf>
    <xf numFmtId="175" fontId="8" fillId="0" borderId="15" xfId="81" applyNumberFormat="1" applyFont="1" applyBorder="1" applyAlignment="1">
      <alignment horizontal="center"/>
      <protection/>
    </xf>
    <xf numFmtId="175" fontId="5" fillId="0" borderId="19" xfId="0" applyNumberFormat="1" applyFont="1" applyBorder="1" applyAlignment="1">
      <alignment horizontal="center" vertical="top"/>
    </xf>
    <xf numFmtId="175" fontId="7" fillId="0" borderId="0" xfId="0" applyNumberFormat="1" applyFont="1" applyBorder="1" applyAlignment="1">
      <alignment/>
    </xf>
    <xf numFmtId="175" fontId="6" fillId="0" borderId="0" xfId="0" applyNumberFormat="1" applyFont="1" applyBorder="1" applyAlignment="1">
      <alignment/>
    </xf>
    <xf numFmtId="49" fontId="0" fillId="0" borderId="18" xfId="0" applyNumberFormat="1" applyFont="1" applyBorder="1" applyAlignment="1">
      <alignment horizontal="center"/>
    </xf>
    <xf numFmtId="0" fontId="6" fillId="19" borderId="13" xfId="0" applyFont="1" applyFill="1" applyBorder="1" applyAlignment="1">
      <alignment horizontal="center" vertical="center"/>
    </xf>
    <xf numFmtId="0" fontId="6" fillId="19" borderId="17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175" fontId="6" fillId="0" borderId="13" xfId="0" applyNumberFormat="1" applyFont="1" applyBorder="1" applyAlignment="1">
      <alignment horizontal="center" vertical="center"/>
    </xf>
    <xf numFmtId="175" fontId="6" fillId="0" borderId="17" xfId="0" applyNumberFormat="1" applyFont="1" applyBorder="1" applyAlignment="1">
      <alignment horizontal="center" vertical="center"/>
    </xf>
    <xf numFmtId="173" fontId="6" fillId="0" borderId="13" xfId="0" applyNumberFormat="1" applyFont="1" applyBorder="1" applyAlignment="1">
      <alignment horizontal="center" vertical="center"/>
    </xf>
    <xf numFmtId="173" fontId="6" fillId="0" borderId="17" xfId="0" applyNumberFormat="1" applyFont="1" applyBorder="1" applyAlignment="1">
      <alignment horizontal="center" vertical="center"/>
    </xf>
  </cellXfs>
  <cellStyles count="91">
    <cellStyle name="Normal" xfId="0"/>
    <cellStyle name="%20 - Vurgu1" xfId="15"/>
    <cellStyle name="%20 - Vurgu1 2" xfId="16"/>
    <cellStyle name="%20 - Vurgu2" xfId="17"/>
    <cellStyle name="%20 - Vurgu2 2" xfId="18"/>
    <cellStyle name="%20 - Vurgu3" xfId="19"/>
    <cellStyle name="%20 - Vurgu3 2" xfId="20"/>
    <cellStyle name="%20 - Vurgu4" xfId="21"/>
    <cellStyle name="%20 - Vurgu4 2" xfId="22"/>
    <cellStyle name="%20 - Vurgu5" xfId="23"/>
    <cellStyle name="%20 - Vurgu5 2" xfId="24"/>
    <cellStyle name="%20 - Vurgu6" xfId="25"/>
    <cellStyle name="%20 - Vurgu6 2" xfId="26"/>
    <cellStyle name="%40 - Vurgu1" xfId="27"/>
    <cellStyle name="%40 - Vurgu1 2" xfId="28"/>
    <cellStyle name="%40 - Vurgu2" xfId="29"/>
    <cellStyle name="%40 - Vurgu2 2" xfId="30"/>
    <cellStyle name="%40 - Vurgu3" xfId="31"/>
    <cellStyle name="%40 - Vurgu3 2" xfId="32"/>
    <cellStyle name="%40 - Vurgu4" xfId="33"/>
    <cellStyle name="%40 - Vurgu4 2" xfId="34"/>
    <cellStyle name="%40 - Vurgu5" xfId="35"/>
    <cellStyle name="%40 - Vurgu5 2" xfId="36"/>
    <cellStyle name="%40 - Vurgu6" xfId="37"/>
    <cellStyle name="%40 - Vurgu6 2" xfId="38"/>
    <cellStyle name="%60 - Vurgu1" xfId="39"/>
    <cellStyle name="%60 - Vurgu1 2" xfId="40"/>
    <cellStyle name="%60 - Vurgu2" xfId="41"/>
    <cellStyle name="%60 - Vurgu2 2" xfId="42"/>
    <cellStyle name="%60 - Vurgu3" xfId="43"/>
    <cellStyle name="%60 - Vurgu3 2" xfId="44"/>
    <cellStyle name="%60 - Vurgu4" xfId="45"/>
    <cellStyle name="%60 - Vurgu4 2" xfId="46"/>
    <cellStyle name="%60 - Vurgu5" xfId="47"/>
    <cellStyle name="%60 - Vurgu5 2" xfId="48"/>
    <cellStyle name="%60 - Vurgu6" xfId="49"/>
    <cellStyle name="%60 - Vurgu6 2" xfId="50"/>
    <cellStyle name="Açıklama Metni" xfId="51"/>
    <cellStyle name="Açıklama Metni 2" xfId="52"/>
    <cellStyle name="Ana Başlık" xfId="53"/>
    <cellStyle name="Ana Başlık 2" xfId="54"/>
    <cellStyle name="Bağlı Hücre" xfId="55"/>
    <cellStyle name="Bağlı Hücre 2" xfId="56"/>
    <cellStyle name="Başlık 1" xfId="57"/>
    <cellStyle name="Başlık 1 2" xfId="58"/>
    <cellStyle name="Başlık 2" xfId="59"/>
    <cellStyle name="Başlık 2 2" xfId="60"/>
    <cellStyle name="Başlık 3" xfId="61"/>
    <cellStyle name="Başlık 3 2" xfId="62"/>
    <cellStyle name="Başlık 4" xfId="63"/>
    <cellStyle name="Başlık 4 2" xfId="64"/>
    <cellStyle name="Comma" xfId="65"/>
    <cellStyle name="Comma [0]" xfId="66"/>
    <cellStyle name="Çıkış" xfId="67"/>
    <cellStyle name="Çıkış 2" xfId="68"/>
    <cellStyle name="Giriş" xfId="69"/>
    <cellStyle name="Giriş 2" xfId="70"/>
    <cellStyle name="Hesaplama" xfId="71"/>
    <cellStyle name="Hesaplama 2" xfId="72"/>
    <cellStyle name="İşaretli Hücre" xfId="73"/>
    <cellStyle name="İşaretli Hücre 2" xfId="74"/>
    <cellStyle name="İyi" xfId="75"/>
    <cellStyle name="İyi 2" xfId="76"/>
    <cellStyle name="Followed Hyperlink" xfId="77"/>
    <cellStyle name="Hyperlink" xfId="78"/>
    <cellStyle name="Kötü" xfId="79"/>
    <cellStyle name="Kötü 2" xfId="80"/>
    <cellStyle name="Normal 2" xfId="81"/>
    <cellStyle name="Not" xfId="82"/>
    <cellStyle name="Not 2" xfId="83"/>
    <cellStyle name="Nötr" xfId="84"/>
    <cellStyle name="Nötr 2" xfId="85"/>
    <cellStyle name="Currency" xfId="86"/>
    <cellStyle name="Currency [0]" xfId="87"/>
    <cellStyle name="Toplam" xfId="88"/>
    <cellStyle name="Toplam 2" xfId="89"/>
    <cellStyle name="Uyarı Metni" xfId="90"/>
    <cellStyle name="Uyarı Metni 2" xfId="91"/>
    <cellStyle name="Vurgu1" xfId="92"/>
    <cellStyle name="Vurgu1 2" xfId="93"/>
    <cellStyle name="Vurgu2" xfId="94"/>
    <cellStyle name="Vurgu2 2" xfId="95"/>
    <cellStyle name="Vurgu3" xfId="96"/>
    <cellStyle name="Vurgu3 2" xfId="97"/>
    <cellStyle name="Vurgu4" xfId="98"/>
    <cellStyle name="Vurgu4 2" xfId="99"/>
    <cellStyle name="Vurgu5" xfId="100"/>
    <cellStyle name="Vurgu5 2" xfId="101"/>
    <cellStyle name="Vurgu6" xfId="102"/>
    <cellStyle name="Vurgu6 2" xfId="103"/>
    <cellStyle name="Percent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>
      <xdr:nvSpPr>
        <xdr:cNvPr id="1" name="Text 39"/>
        <xdr:cNvSpPr txBox="1">
          <a:spLocks noChangeArrowheads="1"/>
        </xdr:cNvSpPr>
      </xdr:nvSpPr>
      <xdr:spPr>
        <a:xfrm>
          <a:off x="847725" y="61626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>
      <xdr:nvSpPr>
        <xdr:cNvPr id="2" name="Text 78"/>
        <xdr:cNvSpPr txBox="1">
          <a:spLocks noChangeArrowheads="1"/>
        </xdr:cNvSpPr>
      </xdr:nvSpPr>
      <xdr:spPr>
        <a:xfrm>
          <a:off x="847725" y="61626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>
      <xdr:nvSpPr>
        <xdr:cNvPr id="3" name="Text 117"/>
        <xdr:cNvSpPr txBox="1">
          <a:spLocks noChangeArrowheads="1"/>
        </xdr:cNvSpPr>
      </xdr:nvSpPr>
      <xdr:spPr>
        <a:xfrm>
          <a:off x="847725" y="61626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>
      <xdr:nvSpPr>
        <xdr:cNvPr id="4" name="Text 118"/>
        <xdr:cNvSpPr txBox="1">
          <a:spLocks noChangeArrowheads="1"/>
        </xdr:cNvSpPr>
      </xdr:nvSpPr>
      <xdr:spPr>
        <a:xfrm>
          <a:off x="371475" y="61626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>
      <xdr:nvSpPr>
        <xdr:cNvPr id="5" name="Text 119"/>
        <xdr:cNvSpPr txBox="1">
          <a:spLocks noChangeArrowheads="1"/>
        </xdr:cNvSpPr>
      </xdr:nvSpPr>
      <xdr:spPr>
        <a:xfrm>
          <a:off x="371475" y="61626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>
      <xdr:nvSpPr>
        <xdr:cNvPr id="6" name="Text 120"/>
        <xdr:cNvSpPr txBox="1">
          <a:spLocks noChangeArrowheads="1"/>
        </xdr:cNvSpPr>
      </xdr:nvSpPr>
      <xdr:spPr>
        <a:xfrm>
          <a:off x="371475" y="61626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>
      <xdr:nvSpPr>
        <xdr:cNvPr id="7" name="Text 121"/>
        <xdr:cNvSpPr txBox="1">
          <a:spLocks noChangeArrowheads="1"/>
        </xdr:cNvSpPr>
      </xdr:nvSpPr>
      <xdr:spPr>
        <a:xfrm>
          <a:off x="847725" y="61626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>
      <xdr:nvSpPr>
        <xdr:cNvPr id="8" name="Text 122"/>
        <xdr:cNvSpPr txBox="1">
          <a:spLocks noChangeArrowheads="1"/>
        </xdr:cNvSpPr>
      </xdr:nvSpPr>
      <xdr:spPr>
        <a:xfrm>
          <a:off x="847725" y="61626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>
      <xdr:nvSpPr>
        <xdr:cNvPr id="9" name="Text 123"/>
        <xdr:cNvSpPr txBox="1">
          <a:spLocks noChangeArrowheads="1"/>
        </xdr:cNvSpPr>
      </xdr:nvSpPr>
      <xdr:spPr>
        <a:xfrm>
          <a:off x="847725" y="61626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6"/>
  <sheetViews>
    <sheetView zoomScalePageLayoutView="0" workbookViewId="0" topLeftCell="C25">
      <selection activeCell="K42" sqref="K42"/>
    </sheetView>
  </sheetViews>
  <sheetFormatPr defaultColWidth="9.140625" defaultRowHeight="12.75"/>
  <cols>
    <col min="1" max="1" width="3.00390625" style="0" customWidth="1"/>
    <col min="2" max="2" width="5.57421875" style="0" customWidth="1"/>
    <col min="3" max="3" width="7.28125" style="0" customWidth="1"/>
    <col min="4" max="4" width="29.421875" style="0" customWidth="1"/>
    <col min="5" max="5" width="9.7109375" style="0" customWidth="1"/>
    <col min="6" max="6" width="29.8515625" style="0" customWidth="1"/>
    <col min="7" max="7" width="7.8515625" style="0" customWidth="1"/>
    <col min="8" max="8" width="7.7109375" style="0" customWidth="1"/>
    <col min="9" max="9" width="5.8515625" style="0" customWidth="1"/>
    <col min="10" max="10" width="5.28125" style="73" customWidth="1"/>
    <col min="11" max="11" width="7.140625" style="0" customWidth="1"/>
    <col min="12" max="13" width="3.57421875" style="0" customWidth="1"/>
    <col min="14" max="14" width="7.140625" style="0" customWidth="1"/>
    <col min="15" max="15" width="3.8515625" style="0" customWidth="1"/>
    <col min="16" max="16" width="3.7109375" style="0" customWidth="1"/>
    <col min="17" max="17" width="5.421875" style="0" customWidth="1"/>
  </cols>
  <sheetData>
    <row r="1" spans="2:15" ht="15">
      <c r="B1" s="1"/>
      <c r="C1" s="1"/>
      <c r="D1" s="1"/>
      <c r="E1" s="2"/>
      <c r="F1" s="1"/>
      <c r="G1" s="2" t="s">
        <v>152</v>
      </c>
      <c r="I1" s="1"/>
      <c r="J1" s="71"/>
      <c r="K1" s="1"/>
      <c r="L1" s="1"/>
      <c r="M1" s="1"/>
      <c r="N1" s="1"/>
      <c r="O1" s="1"/>
    </row>
    <row r="2" spans="2:15" ht="12.75">
      <c r="B2" s="1"/>
      <c r="C2" s="1"/>
      <c r="D2" s="1"/>
      <c r="E2" s="1"/>
      <c r="F2" s="1"/>
      <c r="G2" s="1" t="s">
        <v>187</v>
      </c>
      <c r="I2" s="1"/>
      <c r="J2" s="71"/>
      <c r="K2" s="1"/>
      <c r="L2" s="1"/>
      <c r="M2" s="1"/>
      <c r="N2" s="1"/>
      <c r="O2" s="1"/>
    </row>
    <row r="3" spans="1:15" ht="18.75" customHeight="1">
      <c r="A3" s="5" t="s">
        <v>34</v>
      </c>
      <c r="C3" s="6"/>
      <c r="D3" s="6"/>
      <c r="E3" s="6"/>
      <c r="F3" s="6"/>
      <c r="G3" s="7"/>
      <c r="H3" s="7" t="s">
        <v>0</v>
      </c>
      <c r="I3" s="8">
        <v>0.4618055555555556</v>
      </c>
      <c r="J3" s="72"/>
      <c r="K3" s="10"/>
      <c r="L3" s="6"/>
      <c r="M3" s="10"/>
      <c r="N3" s="10"/>
      <c r="O3" s="6"/>
    </row>
    <row r="4" spans="2:17" ht="12.75">
      <c r="B4" s="11" t="s">
        <v>31</v>
      </c>
      <c r="C4" s="11" t="s">
        <v>1</v>
      </c>
      <c r="D4" s="79" t="s">
        <v>2</v>
      </c>
      <c r="E4" s="81" t="s">
        <v>3</v>
      </c>
      <c r="F4" s="81" t="s">
        <v>4</v>
      </c>
      <c r="G4" s="12" t="s">
        <v>5</v>
      </c>
      <c r="H4" s="13" t="s">
        <v>6</v>
      </c>
      <c r="I4" s="14" t="s">
        <v>6</v>
      </c>
      <c r="J4" s="83" t="s">
        <v>7</v>
      </c>
      <c r="K4" s="15" t="s">
        <v>8</v>
      </c>
      <c r="L4" s="16"/>
      <c r="M4" s="17"/>
      <c r="N4" s="15" t="s">
        <v>9</v>
      </c>
      <c r="O4" s="16"/>
      <c r="P4" s="17"/>
      <c r="Q4" s="48" t="s">
        <v>32</v>
      </c>
    </row>
    <row r="5" spans="2:17" ht="12.75">
      <c r="B5" s="18" t="s">
        <v>10</v>
      </c>
      <c r="C5" s="18" t="s">
        <v>10</v>
      </c>
      <c r="D5" s="80"/>
      <c r="E5" s="82"/>
      <c r="F5" s="82"/>
      <c r="G5" s="19" t="s">
        <v>11</v>
      </c>
      <c r="H5" s="19" t="s">
        <v>12</v>
      </c>
      <c r="I5" s="20" t="s">
        <v>12</v>
      </c>
      <c r="J5" s="84"/>
      <c r="K5" s="21" t="s">
        <v>156</v>
      </c>
      <c r="L5" s="21" t="s">
        <v>13</v>
      </c>
      <c r="M5" s="22" t="s">
        <v>14</v>
      </c>
      <c r="N5" s="21" t="s">
        <v>156</v>
      </c>
      <c r="O5" s="21" t="s">
        <v>13</v>
      </c>
      <c r="P5" s="22" t="s">
        <v>14</v>
      </c>
      <c r="Q5" s="49" t="s">
        <v>33</v>
      </c>
    </row>
    <row r="6" spans="2:17" ht="15" customHeight="1">
      <c r="B6" s="78" t="s">
        <v>174</v>
      </c>
      <c r="C6" s="51">
        <v>364</v>
      </c>
      <c r="D6" s="52" t="s">
        <v>54</v>
      </c>
      <c r="E6" s="51" t="s">
        <v>18</v>
      </c>
      <c r="F6" s="53" t="s">
        <v>158</v>
      </c>
      <c r="G6" s="23">
        <v>0.5559027777777777</v>
      </c>
      <c r="H6" s="24">
        <f aca="true" t="shared" si="0" ref="H6:H20">IF(G6&gt;I$3,G6-I$3,G6+24-I$3)</f>
        <v>0.09409722222222217</v>
      </c>
      <c r="I6" s="25">
        <f aca="true" t="shared" si="1" ref="I6:I20">HOUR(H6)*60*60+MINUTE(H6)*60+SECOND(H6)</f>
        <v>8130</v>
      </c>
      <c r="J6" s="60">
        <v>1.11</v>
      </c>
      <c r="K6" s="25">
        <f aca="true" t="shared" si="2" ref="K6:K20">I6*J6</f>
        <v>9024.300000000001</v>
      </c>
      <c r="L6" s="26">
        <f aca="true" t="shared" si="3" ref="L6:M20">RANK(K6,K$6:K$21,1)</f>
        <v>1</v>
      </c>
      <c r="M6" s="26">
        <f t="shared" si="3"/>
        <v>1</v>
      </c>
      <c r="N6" s="25">
        <f aca="true" t="shared" si="4" ref="N6:N20">I6*J6</f>
        <v>9024.300000000001</v>
      </c>
      <c r="O6" s="26">
        <f aca="true" t="shared" si="5" ref="O6:P20">RANK(N6,N$6:N$21,1)</f>
        <v>1</v>
      </c>
      <c r="P6" s="26">
        <f t="shared" si="5"/>
        <v>1</v>
      </c>
      <c r="Q6" s="50">
        <f aca="true" t="shared" si="6" ref="Q6:Q21">P6*1</f>
        <v>1</v>
      </c>
    </row>
    <row r="7" spans="2:17" ht="15" customHeight="1">
      <c r="B7" s="78" t="s">
        <v>171</v>
      </c>
      <c r="C7" s="53">
        <v>480</v>
      </c>
      <c r="D7" s="53" t="s">
        <v>29</v>
      </c>
      <c r="E7" s="51" t="s">
        <v>15</v>
      </c>
      <c r="F7" s="58" t="s">
        <v>49</v>
      </c>
      <c r="G7" s="23">
        <v>0.5523611111111111</v>
      </c>
      <c r="H7" s="24">
        <f t="shared" si="0"/>
        <v>0.0905555555555555</v>
      </c>
      <c r="I7" s="25">
        <f t="shared" si="1"/>
        <v>7824</v>
      </c>
      <c r="J7" s="60">
        <v>1.159</v>
      </c>
      <c r="K7" s="25">
        <f t="shared" si="2"/>
        <v>9068.016</v>
      </c>
      <c r="L7" s="26">
        <f t="shared" si="3"/>
        <v>2</v>
      </c>
      <c r="M7" s="26">
        <f t="shared" si="3"/>
        <v>2</v>
      </c>
      <c r="N7" s="25">
        <f t="shared" si="4"/>
        <v>9068.016</v>
      </c>
      <c r="O7" s="26">
        <f t="shared" si="5"/>
        <v>2</v>
      </c>
      <c r="P7" s="26">
        <f t="shared" si="5"/>
        <v>2</v>
      </c>
      <c r="Q7" s="50">
        <f t="shared" si="6"/>
        <v>2</v>
      </c>
    </row>
    <row r="8" spans="2:17" ht="15" customHeight="1">
      <c r="B8" s="78" t="s">
        <v>170</v>
      </c>
      <c r="C8" s="51">
        <v>532</v>
      </c>
      <c r="D8" s="53" t="s">
        <v>47</v>
      </c>
      <c r="E8" s="51" t="s">
        <v>15</v>
      </c>
      <c r="F8" s="58" t="s">
        <v>48</v>
      </c>
      <c r="G8" s="23">
        <v>0.5531828703703704</v>
      </c>
      <c r="H8" s="24">
        <f t="shared" si="0"/>
        <v>0.09137731481481481</v>
      </c>
      <c r="I8" s="25">
        <f t="shared" si="1"/>
        <v>7895</v>
      </c>
      <c r="J8" s="60">
        <v>1.16</v>
      </c>
      <c r="K8" s="25">
        <f t="shared" si="2"/>
        <v>9158.199999999999</v>
      </c>
      <c r="L8" s="26">
        <f t="shared" si="3"/>
        <v>3</v>
      </c>
      <c r="M8" s="26">
        <f t="shared" si="3"/>
        <v>3</v>
      </c>
      <c r="N8" s="25">
        <f t="shared" si="4"/>
        <v>9158.199999999999</v>
      </c>
      <c r="O8" s="26">
        <f t="shared" si="5"/>
        <v>3</v>
      </c>
      <c r="P8" s="26">
        <f t="shared" si="5"/>
        <v>3</v>
      </c>
      <c r="Q8" s="50">
        <f t="shared" si="6"/>
        <v>3</v>
      </c>
    </row>
    <row r="9" spans="2:17" ht="15" customHeight="1">
      <c r="B9" s="78" t="s">
        <v>166</v>
      </c>
      <c r="C9" s="51" t="s">
        <v>27</v>
      </c>
      <c r="D9" s="52" t="s">
        <v>28</v>
      </c>
      <c r="E9" s="56" t="s">
        <v>15</v>
      </c>
      <c r="F9" s="56" t="s">
        <v>157</v>
      </c>
      <c r="G9" s="23">
        <v>0.5528703703703703</v>
      </c>
      <c r="H9" s="24">
        <f t="shared" si="0"/>
        <v>0.09106481481481477</v>
      </c>
      <c r="I9" s="25">
        <f t="shared" si="1"/>
        <v>7868</v>
      </c>
      <c r="J9" s="60">
        <v>1.166</v>
      </c>
      <c r="K9" s="25">
        <f t="shared" si="2"/>
        <v>9174.088</v>
      </c>
      <c r="L9" s="26">
        <f t="shared" si="3"/>
        <v>4</v>
      </c>
      <c r="M9" s="26">
        <f t="shared" si="3"/>
        <v>4</v>
      </c>
      <c r="N9" s="25">
        <f t="shared" si="4"/>
        <v>9174.088</v>
      </c>
      <c r="O9" s="26">
        <f t="shared" si="5"/>
        <v>4</v>
      </c>
      <c r="P9" s="26">
        <f t="shared" si="5"/>
        <v>4</v>
      </c>
      <c r="Q9" s="50">
        <f t="shared" si="6"/>
        <v>4</v>
      </c>
    </row>
    <row r="10" spans="2:17" ht="15" customHeight="1">
      <c r="B10" s="78" t="s">
        <v>168</v>
      </c>
      <c r="C10" s="51">
        <v>7400</v>
      </c>
      <c r="D10" s="53" t="s">
        <v>43</v>
      </c>
      <c r="E10" s="51" t="s">
        <v>15</v>
      </c>
      <c r="F10" s="53" t="s">
        <v>44</v>
      </c>
      <c r="G10" s="23">
        <v>0.553125</v>
      </c>
      <c r="H10" s="24">
        <f t="shared" si="0"/>
        <v>0.0913194444444444</v>
      </c>
      <c r="I10" s="25">
        <f t="shared" si="1"/>
        <v>7890</v>
      </c>
      <c r="J10" s="60">
        <v>1.165</v>
      </c>
      <c r="K10" s="25">
        <f t="shared" si="2"/>
        <v>9191.85</v>
      </c>
      <c r="L10" s="26">
        <f t="shared" si="3"/>
        <v>5</v>
      </c>
      <c r="M10" s="26">
        <f t="shared" si="3"/>
        <v>5</v>
      </c>
      <c r="N10" s="25">
        <f t="shared" si="4"/>
        <v>9191.85</v>
      </c>
      <c r="O10" s="26">
        <f t="shared" si="5"/>
        <v>5</v>
      </c>
      <c r="P10" s="26">
        <f t="shared" si="5"/>
        <v>5</v>
      </c>
      <c r="Q10" s="50">
        <f t="shared" si="6"/>
        <v>5</v>
      </c>
    </row>
    <row r="11" spans="2:17" ht="15" customHeight="1">
      <c r="B11" s="78" t="s">
        <v>172</v>
      </c>
      <c r="C11" s="51">
        <v>1245</v>
      </c>
      <c r="D11" s="53" t="s">
        <v>50</v>
      </c>
      <c r="E11" s="56" t="s">
        <v>51</v>
      </c>
      <c r="F11" s="59" t="s">
        <v>52</v>
      </c>
      <c r="G11" s="23">
        <v>0.5560648148148148</v>
      </c>
      <c r="H11" s="24">
        <f t="shared" si="0"/>
        <v>0.09425925925925926</v>
      </c>
      <c r="I11" s="25">
        <f t="shared" si="1"/>
        <v>8144</v>
      </c>
      <c r="J11" s="60">
        <v>1.136</v>
      </c>
      <c r="K11" s="25">
        <f t="shared" si="2"/>
        <v>9251.583999999999</v>
      </c>
      <c r="L11" s="26">
        <f t="shared" si="3"/>
        <v>6</v>
      </c>
      <c r="M11" s="26">
        <f t="shared" si="3"/>
        <v>6</v>
      </c>
      <c r="N11" s="25">
        <f t="shared" si="4"/>
        <v>9251.583999999999</v>
      </c>
      <c r="O11" s="26">
        <f t="shared" si="5"/>
        <v>6</v>
      </c>
      <c r="P11" s="26">
        <f t="shared" si="5"/>
        <v>6</v>
      </c>
      <c r="Q11" s="50">
        <f t="shared" si="6"/>
        <v>6</v>
      </c>
    </row>
    <row r="12" spans="2:17" ht="15" customHeight="1">
      <c r="B12" s="78" t="s">
        <v>180</v>
      </c>
      <c r="C12" s="51">
        <v>518</v>
      </c>
      <c r="D12" s="53" t="s">
        <v>69</v>
      </c>
      <c r="E12" s="59" t="s">
        <v>59</v>
      </c>
      <c r="F12" s="56" t="s">
        <v>161</v>
      </c>
      <c r="G12" s="23">
        <v>0.5628356481481481</v>
      </c>
      <c r="H12" s="24">
        <f t="shared" si="0"/>
        <v>0.10103009259259255</v>
      </c>
      <c r="I12" s="25">
        <f t="shared" si="1"/>
        <v>8729</v>
      </c>
      <c r="J12" s="60">
        <v>1.073</v>
      </c>
      <c r="K12" s="25">
        <f t="shared" si="2"/>
        <v>9366.216999999999</v>
      </c>
      <c r="L12" s="26">
        <f t="shared" si="3"/>
        <v>7</v>
      </c>
      <c r="M12" s="26">
        <f t="shared" si="3"/>
        <v>7</v>
      </c>
      <c r="N12" s="25">
        <f t="shared" si="4"/>
        <v>9366.216999999999</v>
      </c>
      <c r="O12" s="26">
        <f t="shared" si="5"/>
        <v>7</v>
      </c>
      <c r="P12" s="26">
        <f t="shared" si="5"/>
        <v>7</v>
      </c>
      <c r="Q12" s="50">
        <f t="shared" si="6"/>
        <v>7</v>
      </c>
    </row>
    <row r="13" spans="2:17" ht="15" customHeight="1">
      <c r="B13" s="78" t="s">
        <v>177</v>
      </c>
      <c r="C13" s="51">
        <v>1358</v>
      </c>
      <c r="D13" s="52" t="s">
        <v>61</v>
      </c>
      <c r="E13" s="53" t="s">
        <v>62</v>
      </c>
      <c r="F13" s="51" t="s">
        <v>63</v>
      </c>
      <c r="G13" s="23">
        <v>0.5619791666666667</v>
      </c>
      <c r="H13" s="24">
        <f t="shared" si="0"/>
        <v>0.10017361111111112</v>
      </c>
      <c r="I13" s="25">
        <f t="shared" si="1"/>
        <v>8655</v>
      </c>
      <c r="J13" s="60">
        <v>1.083</v>
      </c>
      <c r="K13" s="25">
        <f t="shared" si="2"/>
        <v>9373.365</v>
      </c>
      <c r="L13" s="26">
        <f t="shared" si="3"/>
        <v>8</v>
      </c>
      <c r="M13" s="26">
        <f t="shared" si="3"/>
        <v>8</v>
      </c>
      <c r="N13" s="25">
        <f t="shared" si="4"/>
        <v>9373.365</v>
      </c>
      <c r="O13" s="26">
        <f t="shared" si="5"/>
        <v>8</v>
      </c>
      <c r="P13" s="26">
        <f t="shared" si="5"/>
        <v>8</v>
      </c>
      <c r="Q13" s="50">
        <f t="shared" si="6"/>
        <v>8</v>
      </c>
    </row>
    <row r="14" spans="2:17" ht="15" customHeight="1">
      <c r="B14" s="78" t="s">
        <v>165</v>
      </c>
      <c r="C14" s="51">
        <v>2072</v>
      </c>
      <c r="D14" s="53" t="s">
        <v>38</v>
      </c>
      <c r="E14" s="51" t="s">
        <v>39</v>
      </c>
      <c r="F14" s="53" t="s">
        <v>40</v>
      </c>
      <c r="G14" s="23">
        <v>0.5550231481481481</v>
      </c>
      <c r="H14" s="24">
        <f t="shared" si="0"/>
        <v>0.09321759259259255</v>
      </c>
      <c r="I14" s="25">
        <f t="shared" si="1"/>
        <v>8054</v>
      </c>
      <c r="J14" s="60">
        <v>1.167</v>
      </c>
      <c r="K14" s="25">
        <f t="shared" si="2"/>
        <v>9399.018</v>
      </c>
      <c r="L14" s="26">
        <f t="shared" si="3"/>
        <v>9</v>
      </c>
      <c r="M14" s="26">
        <f t="shared" si="3"/>
        <v>9</v>
      </c>
      <c r="N14" s="25">
        <f t="shared" si="4"/>
        <v>9399.018</v>
      </c>
      <c r="O14" s="26">
        <f t="shared" si="5"/>
        <v>9</v>
      </c>
      <c r="P14" s="26">
        <f t="shared" si="5"/>
        <v>9</v>
      </c>
      <c r="Q14" s="50">
        <f t="shared" si="6"/>
        <v>9</v>
      </c>
    </row>
    <row r="15" spans="2:17" ht="15" customHeight="1">
      <c r="B15" s="78" t="s">
        <v>178</v>
      </c>
      <c r="C15" s="51">
        <v>907</v>
      </c>
      <c r="D15" s="53" t="s">
        <v>64</v>
      </c>
      <c r="E15" s="51" t="s">
        <v>19</v>
      </c>
      <c r="F15" s="58" t="s">
        <v>65</v>
      </c>
      <c r="G15" s="23">
        <v>0.5628125</v>
      </c>
      <c r="H15" s="24">
        <f t="shared" si="0"/>
        <v>0.10100694444444447</v>
      </c>
      <c r="I15" s="25">
        <f t="shared" si="1"/>
        <v>8727</v>
      </c>
      <c r="J15" s="60">
        <v>1.082</v>
      </c>
      <c r="K15" s="25">
        <f t="shared" si="2"/>
        <v>9442.614000000001</v>
      </c>
      <c r="L15" s="26">
        <f t="shared" si="3"/>
        <v>10</v>
      </c>
      <c r="M15" s="26">
        <f t="shared" si="3"/>
        <v>10</v>
      </c>
      <c r="N15" s="25">
        <f t="shared" si="4"/>
        <v>9442.614000000001</v>
      </c>
      <c r="O15" s="26">
        <f t="shared" si="5"/>
        <v>10</v>
      </c>
      <c r="P15" s="26">
        <f t="shared" si="5"/>
        <v>10</v>
      </c>
      <c r="Q15" s="50">
        <f t="shared" si="6"/>
        <v>10</v>
      </c>
    </row>
    <row r="16" spans="2:17" ht="15" customHeight="1">
      <c r="B16" s="78" t="s">
        <v>175</v>
      </c>
      <c r="C16" s="51">
        <v>441</v>
      </c>
      <c r="D16" s="53" t="s">
        <v>55</v>
      </c>
      <c r="E16" s="51" t="s">
        <v>56</v>
      </c>
      <c r="F16" s="58" t="s">
        <v>57</v>
      </c>
      <c r="G16" s="23">
        <v>0.5618981481481481</v>
      </c>
      <c r="H16" s="24">
        <f t="shared" si="0"/>
        <v>0.10009259259259251</v>
      </c>
      <c r="I16" s="25">
        <f t="shared" si="1"/>
        <v>8648</v>
      </c>
      <c r="J16" s="60">
        <v>1.101</v>
      </c>
      <c r="K16" s="25">
        <f t="shared" si="2"/>
        <v>9521.448</v>
      </c>
      <c r="L16" s="26">
        <f t="shared" si="3"/>
        <v>11</v>
      </c>
      <c r="M16" s="26">
        <f t="shared" si="3"/>
        <v>11</v>
      </c>
      <c r="N16" s="25">
        <f t="shared" si="4"/>
        <v>9521.448</v>
      </c>
      <c r="O16" s="26">
        <f t="shared" si="5"/>
        <v>11</v>
      </c>
      <c r="P16" s="26">
        <f t="shared" si="5"/>
        <v>11</v>
      </c>
      <c r="Q16" s="50">
        <f t="shared" si="6"/>
        <v>11</v>
      </c>
    </row>
    <row r="17" spans="2:17" ht="15" customHeight="1">
      <c r="B17" s="78" t="s">
        <v>173</v>
      </c>
      <c r="C17" s="51">
        <v>1807</v>
      </c>
      <c r="D17" s="53" t="s">
        <v>16</v>
      </c>
      <c r="E17" s="54" t="s">
        <v>17</v>
      </c>
      <c r="F17" s="55" t="s">
        <v>53</v>
      </c>
      <c r="G17" s="23">
        <v>0.5609259259259259</v>
      </c>
      <c r="H17" s="24">
        <f t="shared" si="0"/>
        <v>0.09912037037037036</v>
      </c>
      <c r="I17" s="25">
        <f t="shared" si="1"/>
        <v>8564</v>
      </c>
      <c r="J17" s="60">
        <v>1.134</v>
      </c>
      <c r="K17" s="25">
        <f t="shared" si="2"/>
        <v>9711.576</v>
      </c>
      <c r="L17" s="26">
        <f t="shared" si="3"/>
        <v>12</v>
      </c>
      <c r="M17" s="26">
        <f t="shared" si="3"/>
        <v>12</v>
      </c>
      <c r="N17" s="25">
        <f t="shared" si="4"/>
        <v>9711.576</v>
      </c>
      <c r="O17" s="26">
        <f t="shared" si="5"/>
        <v>12</v>
      </c>
      <c r="P17" s="26">
        <f t="shared" si="5"/>
        <v>12</v>
      </c>
      <c r="Q17" s="50">
        <f t="shared" si="6"/>
        <v>12</v>
      </c>
    </row>
    <row r="18" spans="2:17" ht="15" customHeight="1">
      <c r="B18" s="78" t="s">
        <v>169</v>
      </c>
      <c r="C18" s="51">
        <v>77777</v>
      </c>
      <c r="D18" s="53" t="s">
        <v>45</v>
      </c>
      <c r="E18" s="54" t="s">
        <v>15</v>
      </c>
      <c r="F18" s="56" t="s">
        <v>46</v>
      </c>
      <c r="G18" s="23">
        <v>0.5591898148148148</v>
      </c>
      <c r="H18" s="24">
        <f t="shared" si="0"/>
        <v>0.0973842592592592</v>
      </c>
      <c r="I18" s="25">
        <f t="shared" si="1"/>
        <v>8414</v>
      </c>
      <c r="J18" s="60">
        <v>1.162</v>
      </c>
      <c r="K18" s="25">
        <f t="shared" si="2"/>
        <v>9777.068</v>
      </c>
      <c r="L18" s="26">
        <f t="shared" si="3"/>
        <v>13</v>
      </c>
      <c r="M18" s="26">
        <f t="shared" si="3"/>
        <v>13</v>
      </c>
      <c r="N18" s="25">
        <f t="shared" si="4"/>
        <v>9777.068</v>
      </c>
      <c r="O18" s="26">
        <f t="shared" si="5"/>
        <v>13</v>
      </c>
      <c r="P18" s="26">
        <f t="shared" si="5"/>
        <v>13</v>
      </c>
      <c r="Q18" s="50">
        <f t="shared" si="6"/>
        <v>13</v>
      </c>
    </row>
    <row r="19" spans="2:17" ht="15" customHeight="1">
      <c r="B19" s="78" t="s">
        <v>167</v>
      </c>
      <c r="C19" s="51">
        <v>2040</v>
      </c>
      <c r="D19" s="53" t="s">
        <v>41</v>
      </c>
      <c r="E19" s="56" t="s">
        <v>39</v>
      </c>
      <c r="F19" s="56" t="s">
        <v>42</v>
      </c>
      <c r="G19" s="23">
        <v>0.5652777777777778</v>
      </c>
      <c r="H19" s="24">
        <f t="shared" si="0"/>
        <v>0.10347222222222219</v>
      </c>
      <c r="I19" s="25">
        <f t="shared" si="1"/>
        <v>8940</v>
      </c>
      <c r="J19" s="60">
        <v>1.166</v>
      </c>
      <c r="K19" s="25">
        <f t="shared" si="2"/>
        <v>10424.039999999999</v>
      </c>
      <c r="L19" s="26">
        <f t="shared" si="3"/>
        <v>14</v>
      </c>
      <c r="M19" s="26">
        <f t="shared" si="3"/>
        <v>14</v>
      </c>
      <c r="N19" s="25">
        <f t="shared" si="4"/>
        <v>10424.039999999999</v>
      </c>
      <c r="O19" s="26">
        <f t="shared" si="5"/>
        <v>14</v>
      </c>
      <c r="P19" s="26">
        <f t="shared" si="5"/>
        <v>14</v>
      </c>
      <c r="Q19" s="50">
        <f t="shared" si="6"/>
        <v>14</v>
      </c>
    </row>
    <row r="20" spans="2:17" ht="15" customHeight="1">
      <c r="B20" s="78" t="s">
        <v>176</v>
      </c>
      <c r="C20" s="53">
        <v>300</v>
      </c>
      <c r="D20" s="53" t="s">
        <v>58</v>
      </c>
      <c r="E20" s="53" t="s">
        <v>59</v>
      </c>
      <c r="F20" s="53" t="s">
        <v>60</v>
      </c>
      <c r="G20" s="23">
        <v>0.5939930555555556</v>
      </c>
      <c r="H20" s="24">
        <f t="shared" si="0"/>
        <v>0.1321875</v>
      </c>
      <c r="I20" s="25">
        <f t="shared" si="1"/>
        <v>11421</v>
      </c>
      <c r="J20" s="60">
        <v>1.084</v>
      </c>
      <c r="K20" s="25">
        <f t="shared" si="2"/>
        <v>12380.364000000001</v>
      </c>
      <c r="L20" s="26">
        <f t="shared" si="3"/>
        <v>15</v>
      </c>
      <c r="M20" s="26">
        <f t="shared" si="3"/>
        <v>15</v>
      </c>
      <c r="N20" s="25">
        <f t="shared" si="4"/>
        <v>12380.364000000001</v>
      </c>
      <c r="O20" s="26">
        <f t="shared" si="5"/>
        <v>15</v>
      </c>
      <c r="P20" s="26">
        <f t="shared" si="5"/>
        <v>15</v>
      </c>
      <c r="Q20" s="50">
        <f t="shared" si="6"/>
        <v>15</v>
      </c>
    </row>
    <row r="21" spans="2:17" ht="15" customHeight="1">
      <c r="B21" s="78" t="s">
        <v>179</v>
      </c>
      <c r="C21" s="53">
        <v>332</v>
      </c>
      <c r="D21" s="57" t="s">
        <v>66</v>
      </c>
      <c r="E21" s="56" t="s">
        <v>67</v>
      </c>
      <c r="F21" s="59" t="s">
        <v>68</v>
      </c>
      <c r="G21" s="23" t="s">
        <v>182</v>
      </c>
      <c r="H21" s="24"/>
      <c r="I21" s="25"/>
      <c r="J21" s="61">
        <v>1.073</v>
      </c>
      <c r="K21" s="25" t="s">
        <v>182</v>
      </c>
      <c r="L21" s="26"/>
      <c r="M21" s="26">
        <v>17</v>
      </c>
      <c r="N21" s="25" t="s">
        <v>182</v>
      </c>
      <c r="O21" s="26"/>
      <c r="P21" s="26">
        <v>17</v>
      </c>
      <c r="Q21" s="50">
        <f t="shared" si="6"/>
        <v>17</v>
      </c>
    </row>
    <row r="22" spans="1:15" ht="18.75" customHeight="1">
      <c r="A22" s="5" t="s">
        <v>35</v>
      </c>
      <c r="B22" s="46"/>
      <c r="C22" s="6"/>
      <c r="D22" s="6"/>
      <c r="E22" s="6"/>
      <c r="F22" s="6"/>
      <c r="G22" s="1"/>
      <c r="H22" s="7" t="s">
        <v>0</v>
      </c>
      <c r="I22" s="8">
        <v>0.4618055555555556</v>
      </c>
      <c r="J22" s="72"/>
      <c r="K22" s="10"/>
      <c r="L22" s="6"/>
      <c r="M22" s="10"/>
      <c r="N22" s="10"/>
      <c r="O22" s="6"/>
    </row>
    <row r="23" spans="2:17" ht="12.75">
      <c r="B23" s="11" t="s">
        <v>31</v>
      </c>
      <c r="C23" s="11" t="s">
        <v>1</v>
      </c>
      <c r="D23" s="79" t="s">
        <v>2</v>
      </c>
      <c r="E23" s="81" t="s">
        <v>3</v>
      </c>
      <c r="F23" s="81" t="s">
        <v>4</v>
      </c>
      <c r="G23" s="12" t="s">
        <v>5</v>
      </c>
      <c r="H23" s="13" t="s">
        <v>6</v>
      </c>
      <c r="I23" s="14" t="s">
        <v>6</v>
      </c>
      <c r="J23" s="83" t="s">
        <v>7</v>
      </c>
      <c r="K23" s="15" t="s">
        <v>8</v>
      </c>
      <c r="L23" s="16"/>
      <c r="M23" s="17"/>
      <c r="N23" s="15" t="s">
        <v>9</v>
      </c>
      <c r="O23" s="16"/>
      <c r="P23" s="17"/>
      <c r="Q23" s="48" t="s">
        <v>32</v>
      </c>
    </row>
    <row r="24" spans="2:17" ht="12.75">
      <c r="B24" s="18" t="s">
        <v>10</v>
      </c>
      <c r="C24" s="18" t="s">
        <v>10</v>
      </c>
      <c r="D24" s="80"/>
      <c r="E24" s="82"/>
      <c r="F24" s="82"/>
      <c r="G24" s="19" t="s">
        <v>11</v>
      </c>
      <c r="H24" s="19" t="s">
        <v>12</v>
      </c>
      <c r="I24" s="20" t="s">
        <v>12</v>
      </c>
      <c r="J24" s="84"/>
      <c r="K24" s="21" t="s">
        <v>156</v>
      </c>
      <c r="L24" s="21" t="s">
        <v>13</v>
      </c>
      <c r="M24" s="22" t="s">
        <v>14</v>
      </c>
      <c r="N24" s="21" t="s">
        <v>156</v>
      </c>
      <c r="O24" s="21" t="s">
        <v>13</v>
      </c>
      <c r="P24" s="22" t="s">
        <v>14</v>
      </c>
      <c r="Q24" s="49" t="s">
        <v>33</v>
      </c>
    </row>
    <row r="25" spans="2:17" ht="15" customHeight="1">
      <c r="B25" s="47">
        <v>22</v>
      </c>
      <c r="C25" s="53">
        <v>1582</v>
      </c>
      <c r="D25" s="57" t="s">
        <v>81</v>
      </c>
      <c r="E25" s="53" t="s">
        <v>20</v>
      </c>
      <c r="F25" s="59" t="s">
        <v>82</v>
      </c>
      <c r="G25" s="23">
        <v>0.5663425925925926</v>
      </c>
      <c r="H25" s="24">
        <f aca="true" t="shared" si="7" ref="H25:H37">IF(G25&gt;I$22,G25-I$22,G25+24-I$22)</f>
        <v>0.10453703703703698</v>
      </c>
      <c r="I25" s="25">
        <f aca="true" t="shared" si="8" ref="I25:I37">HOUR(H25)*60*60+MINUTE(H25)*60+SECOND(H25)</f>
        <v>9032</v>
      </c>
      <c r="J25" s="60">
        <v>1.038</v>
      </c>
      <c r="K25" s="25">
        <f aca="true" t="shared" si="9" ref="K25:K37">I25*J25</f>
        <v>9375.216</v>
      </c>
      <c r="L25" s="26">
        <f aca="true" t="shared" si="10" ref="L25:M37">RANK(K25,K$25:K$37,1)</f>
        <v>1</v>
      </c>
      <c r="M25" s="26">
        <f t="shared" si="10"/>
        <v>1</v>
      </c>
      <c r="N25" s="25">
        <f aca="true" t="shared" si="11" ref="N25:N37">I25*J25</f>
        <v>9375.216</v>
      </c>
      <c r="O25" s="26">
        <f aca="true" t="shared" si="12" ref="O25:P37">RANK(N25,N$25:N$37,1)</f>
        <v>1</v>
      </c>
      <c r="P25" s="26">
        <f t="shared" si="12"/>
        <v>1</v>
      </c>
      <c r="Q25" s="50">
        <f aca="true" t="shared" si="13" ref="Q25:Q37">P25*1</f>
        <v>1</v>
      </c>
    </row>
    <row r="26" spans="2:17" ht="15" customHeight="1">
      <c r="B26" s="47">
        <v>26</v>
      </c>
      <c r="C26" s="51">
        <v>818</v>
      </c>
      <c r="D26" s="67" t="s">
        <v>159</v>
      </c>
      <c r="E26" s="51" t="s">
        <v>30</v>
      </c>
      <c r="F26" s="66" t="s">
        <v>160</v>
      </c>
      <c r="G26" s="23">
        <v>0.5686226851851852</v>
      </c>
      <c r="H26" s="24">
        <f>IF(G26&gt;I$22,G26-I$22,G26+24-I$22)</f>
        <v>0.10681712962962964</v>
      </c>
      <c r="I26" s="25">
        <f>HOUR(H26)*60*60+MINUTE(H26)*60+SECOND(H26)</f>
        <v>9229</v>
      </c>
      <c r="J26" s="60">
        <v>1.029</v>
      </c>
      <c r="K26" s="25">
        <f>I26*J26</f>
        <v>9496.641</v>
      </c>
      <c r="L26" s="26">
        <f>RANK(K26,K$25:K$37,1)</f>
        <v>2</v>
      </c>
      <c r="M26" s="26">
        <f>RANK(L26,L$25:L$37,1)</f>
        <v>2</v>
      </c>
      <c r="N26" s="25">
        <f>I26*J26</f>
        <v>9496.641</v>
      </c>
      <c r="O26" s="26">
        <f>RANK(N26,N$25:N$37,1)</f>
        <v>2</v>
      </c>
      <c r="P26" s="26">
        <f>RANK(O26,O$25:O$37,1)</f>
        <v>2</v>
      </c>
      <c r="Q26" s="50">
        <f>P26*1</f>
        <v>2</v>
      </c>
    </row>
    <row r="27" spans="2:17" ht="15" customHeight="1">
      <c r="B27" s="47">
        <v>25</v>
      </c>
      <c r="C27" s="53">
        <v>1997</v>
      </c>
      <c r="D27" s="57" t="s">
        <v>88</v>
      </c>
      <c r="E27" s="56" t="s">
        <v>89</v>
      </c>
      <c r="F27" s="59" t="s">
        <v>90</v>
      </c>
      <c r="G27" s="23">
        <v>0.5685648148148148</v>
      </c>
      <c r="H27" s="24">
        <f>IF(G27&gt;I$22,G27-I$22,G27+24-I$22)</f>
        <v>0.10675925925925922</v>
      </c>
      <c r="I27" s="25">
        <f>HOUR(H27)*60*60+MINUTE(H27)*60+SECOND(H27)</f>
        <v>9224</v>
      </c>
      <c r="J27" s="61">
        <v>1.031</v>
      </c>
      <c r="K27" s="25">
        <f>I27*J27</f>
        <v>9509.944</v>
      </c>
      <c r="L27" s="26">
        <f>RANK(K27,K$25:K$37,1)</f>
        <v>3</v>
      </c>
      <c r="M27" s="26">
        <f>RANK(L27,L$25:L$37,1)</f>
        <v>3</v>
      </c>
      <c r="N27" s="25">
        <f>I27*J27</f>
        <v>9509.944</v>
      </c>
      <c r="O27" s="26">
        <f>RANK(N27,N$25:N$37,1)</f>
        <v>3</v>
      </c>
      <c r="P27" s="26">
        <f>RANK(O27,O$25:O$37,1)</f>
        <v>3</v>
      </c>
      <c r="Q27" s="50">
        <f>P27*1</f>
        <v>3</v>
      </c>
    </row>
    <row r="28" spans="2:17" ht="15" customHeight="1">
      <c r="B28" s="47">
        <v>20</v>
      </c>
      <c r="C28" s="54">
        <v>471</v>
      </c>
      <c r="D28" s="67" t="s">
        <v>77</v>
      </c>
      <c r="E28" s="54" t="s">
        <v>20</v>
      </c>
      <c r="F28" s="66" t="s">
        <v>78</v>
      </c>
      <c r="G28" s="23">
        <v>0.5707407407407408</v>
      </c>
      <c r="H28" s="24">
        <f t="shared" si="7"/>
        <v>0.10893518518518519</v>
      </c>
      <c r="I28" s="25">
        <f t="shared" si="8"/>
        <v>9412</v>
      </c>
      <c r="J28" s="60">
        <v>1.04</v>
      </c>
      <c r="K28" s="25">
        <f t="shared" si="9"/>
        <v>9788.48</v>
      </c>
      <c r="L28" s="26">
        <f t="shared" si="10"/>
        <v>4</v>
      </c>
      <c r="M28" s="26">
        <f t="shared" si="10"/>
        <v>4</v>
      </c>
      <c r="N28" s="25">
        <f t="shared" si="11"/>
        <v>9788.48</v>
      </c>
      <c r="O28" s="26">
        <f t="shared" si="12"/>
        <v>4</v>
      </c>
      <c r="P28" s="26">
        <f t="shared" si="12"/>
        <v>4</v>
      </c>
      <c r="Q28" s="50">
        <f t="shared" si="13"/>
        <v>4</v>
      </c>
    </row>
    <row r="29" spans="2:17" ht="15" customHeight="1">
      <c r="B29" s="47">
        <v>28</v>
      </c>
      <c r="C29" s="51">
        <v>2071</v>
      </c>
      <c r="D29" s="67" t="s">
        <v>93</v>
      </c>
      <c r="E29" s="51" t="s">
        <v>30</v>
      </c>
      <c r="F29" s="66" t="s">
        <v>94</v>
      </c>
      <c r="G29" s="23">
        <v>0.572962962962963</v>
      </c>
      <c r="H29" s="24">
        <f t="shared" si="7"/>
        <v>0.11115740740740743</v>
      </c>
      <c r="I29" s="25">
        <f t="shared" si="8"/>
        <v>9604</v>
      </c>
      <c r="J29" s="60">
        <v>1.022</v>
      </c>
      <c r="K29" s="25">
        <f t="shared" si="9"/>
        <v>9815.288</v>
      </c>
      <c r="L29" s="26">
        <f t="shared" si="10"/>
        <v>5</v>
      </c>
      <c r="M29" s="26">
        <f t="shared" si="10"/>
        <v>5</v>
      </c>
      <c r="N29" s="25">
        <f t="shared" si="11"/>
        <v>9815.288</v>
      </c>
      <c r="O29" s="26">
        <f t="shared" si="12"/>
        <v>5</v>
      </c>
      <c r="P29" s="26">
        <f t="shared" si="12"/>
        <v>5</v>
      </c>
      <c r="Q29" s="50">
        <f t="shared" si="13"/>
        <v>5</v>
      </c>
    </row>
    <row r="30" spans="2:17" ht="15" customHeight="1">
      <c r="B30" s="47">
        <v>27</v>
      </c>
      <c r="C30" s="54">
        <v>965</v>
      </c>
      <c r="D30" s="53" t="s">
        <v>91</v>
      </c>
      <c r="E30" s="56" t="s">
        <v>89</v>
      </c>
      <c r="F30" s="56" t="s">
        <v>92</v>
      </c>
      <c r="G30" s="23">
        <v>0.5727893518518519</v>
      </c>
      <c r="H30" s="24">
        <f t="shared" si="7"/>
        <v>0.11098379629629629</v>
      </c>
      <c r="I30" s="25">
        <f t="shared" si="8"/>
        <v>9589</v>
      </c>
      <c r="J30" s="60">
        <v>1.027</v>
      </c>
      <c r="K30" s="25">
        <f t="shared" si="9"/>
        <v>9847.902999999998</v>
      </c>
      <c r="L30" s="26">
        <f t="shared" si="10"/>
        <v>6</v>
      </c>
      <c r="M30" s="26">
        <f t="shared" si="10"/>
        <v>6</v>
      </c>
      <c r="N30" s="25">
        <f t="shared" si="11"/>
        <v>9847.902999999998</v>
      </c>
      <c r="O30" s="26">
        <f t="shared" si="12"/>
        <v>6</v>
      </c>
      <c r="P30" s="26">
        <f t="shared" si="12"/>
        <v>6</v>
      </c>
      <c r="Q30" s="50">
        <f t="shared" si="13"/>
        <v>6</v>
      </c>
    </row>
    <row r="31" spans="2:17" ht="15" customHeight="1">
      <c r="B31" s="47">
        <v>23</v>
      </c>
      <c r="C31" s="51">
        <v>105</v>
      </c>
      <c r="D31" s="53" t="s">
        <v>83</v>
      </c>
      <c r="E31" s="53" t="s">
        <v>20</v>
      </c>
      <c r="F31" s="56" t="s">
        <v>84</v>
      </c>
      <c r="G31" s="23">
        <v>0.5717245370370371</v>
      </c>
      <c r="H31" s="24">
        <f t="shared" si="7"/>
        <v>0.10991898148148149</v>
      </c>
      <c r="I31" s="25">
        <f t="shared" si="8"/>
        <v>9497</v>
      </c>
      <c r="J31" s="60">
        <v>1.038</v>
      </c>
      <c r="K31" s="25">
        <f t="shared" si="9"/>
        <v>9857.886</v>
      </c>
      <c r="L31" s="26">
        <f t="shared" si="10"/>
        <v>7</v>
      </c>
      <c r="M31" s="26">
        <f t="shared" si="10"/>
        <v>7</v>
      </c>
      <c r="N31" s="25">
        <f t="shared" si="11"/>
        <v>9857.886</v>
      </c>
      <c r="O31" s="26">
        <f t="shared" si="12"/>
        <v>7</v>
      </c>
      <c r="P31" s="26">
        <f t="shared" si="12"/>
        <v>7</v>
      </c>
      <c r="Q31" s="50">
        <f t="shared" si="13"/>
        <v>7</v>
      </c>
    </row>
    <row r="32" spans="2:17" ht="15" customHeight="1">
      <c r="B32" s="47">
        <v>17</v>
      </c>
      <c r="C32" s="51">
        <v>3030</v>
      </c>
      <c r="D32" s="53" t="s">
        <v>70</v>
      </c>
      <c r="E32" s="56" t="s">
        <v>67</v>
      </c>
      <c r="F32" s="56" t="s">
        <v>71</v>
      </c>
      <c r="G32" s="23">
        <v>0.5694212962962962</v>
      </c>
      <c r="H32" s="24">
        <f t="shared" si="7"/>
        <v>0.10761574074074065</v>
      </c>
      <c r="I32" s="25">
        <f t="shared" si="8"/>
        <v>9298</v>
      </c>
      <c r="J32" s="60">
        <v>1.067</v>
      </c>
      <c r="K32" s="25">
        <f t="shared" si="9"/>
        <v>9920.966</v>
      </c>
      <c r="L32" s="26">
        <f t="shared" si="10"/>
        <v>8</v>
      </c>
      <c r="M32" s="26">
        <f t="shared" si="10"/>
        <v>8</v>
      </c>
      <c r="N32" s="25">
        <f t="shared" si="11"/>
        <v>9920.966</v>
      </c>
      <c r="O32" s="26">
        <f t="shared" si="12"/>
        <v>8</v>
      </c>
      <c r="P32" s="26">
        <f t="shared" si="12"/>
        <v>8</v>
      </c>
      <c r="Q32" s="50">
        <f t="shared" si="13"/>
        <v>8</v>
      </c>
    </row>
    <row r="33" spans="2:17" ht="15" customHeight="1">
      <c r="B33" s="47">
        <v>21</v>
      </c>
      <c r="C33" s="53">
        <v>508</v>
      </c>
      <c r="D33" s="57" t="s">
        <v>79</v>
      </c>
      <c r="E33" s="53" t="s">
        <v>20</v>
      </c>
      <c r="F33" s="59" t="s">
        <v>80</v>
      </c>
      <c r="G33" s="23">
        <v>0.5730324074074075</v>
      </c>
      <c r="H33" s="24">
        <f t="shared" si="7"/>
        <v>0.11122685185185188</v>
      </c>
      <c r="I33" s="25">
        <f t="shared" si="8"/>
        <v>9610</v>
      </c>
      <c r="J33" s="61">
        <v>1.038</v>
      </c>
      <c r="K33" s="25">
        <f t="shared" si="9"/>
        <v>9975.18</v>
      </c>
      <c r="L33" s="26">
        <f t="shared" si="10"/>
        <v>9</v>
      </c>
      <c r="M33" s="26">
        <f t="shared" si="10"/>
        <v>9</v>
      </c>
      <c r="N33" s="25">
        <f t="shared" si="11"/>
        <v>9975.18</v>
      </c>
      <c r="O33" s="26">
        <f t="shared" si="12"/>
        <v>9</v>
      </c>
      <c r="P33" s="26">
        <f t="shared" si="12"/>
        <v>9</v>
      </c>
      <c r="Q33" s="50">
        <f t="shared" si="13"/>
        <v>9</v>
      </c>
    </row>
    <row r="34" spans="2:17" ht="15" customHeight="1">
      <c r="B34" s="47">
        <v>29</v>
      </c>
      <c r="C34" s="56" t="s">
        <v>95</v>
      </c>
      <c r="D34" s="56" t="s">
        <v>96</v>
      </c>
      <c r="E34" s="56" t="s">
        <v>30</v>
      </c>
      <c r="F34" s="56" t="s">
        <v>97</v>
      </c>
      <c r="G34" s="23">
        <v>0.5760532407407407</v>
      </c>
      <c r="H34" s="24">
        <f t="shared" si="7"/>
        <v>0.11424768518518513</v>
      </c>
      <c r="I34" s="25">
        <f t="shared" si="8"/>
        <v>9871</v>
      </c>
      <c r="J34" s="61">
        <v>1.021</v>
      </c>
      <c r="K34" s="25">
        <f t="shared" si="9"/>
        <v>10078.291</v>
      </c>
      <c r="L34" s="26">
        <f t="shared" si="10"/>
        <v>10</v>
      </c>
      <c r="M34" s="26">
        <f t="shared" si="10"/>
        <v>10</v>
      </c>
      <c r="N34" s="25">
        <f t="shared" si="11"/>
        <v>10078.291</v>
      </c>
      <c r="O34" s="26">
        <f t="shared" si="12"/>
        <v>10</v>
      </c>
      <c r="P34" s="26">
        <f t="shared" si="12"/>
        <v>10</v>
      </c>
      <c r="Q34" s="50">
        <f t="shared" si="13"/>
        <v>10</v>
      </c>
    </row>
    <row r="35" spans="2:17" ht="15" customHeight="1">
      <c r="B35" s="47">
        <v>24</v>
      </c>
      <c r="C35" s="56">
        <v>355</v>
      </c>
      <c r="D35" s="53" t="s">
        <v>85</v>
      </c>
      <c r="E35" s="56" t="s">
        <v>86</v>
      </c>
      <c r="F35" s="56" t="s">
        <v>87</v>
      </c>
      <c r="G35" s="23">
        <v>0.5758217592592593</v>
      </c>
      <c r="H35" s="24">
        <f t="shared" si="7"/>
        <v>0.11401620370370369</v>
      </c>
      <c r="I35" s="25">
        <f t="shared" si="8"/>
        <v>9851</v>
      </c>
      <c r="J35" s="61">
        <v>1.033</v>
      </c>
      <c r="K35" s="25">
        <f t="shared" si="9"/>
        <v>10176.082999999999</v>
      </c>
      <c r="L35" s="26">
        <f t="shared" si="10"/>
        <v>11</v>
      </c>
      <c r="M35" s="26">
        <f t="shared" si="10"/>
        <v>11</v>
      </c>
      <c r="N35" s="25">
        <f t="shared" si="11"/>
        <v>10176.082999999999</v>
      </c>
      <c r="O35" s="26">
        <f t="shared" si="12"/>
        <v>11</v>
      </c>
      <c r="P35" s="26">
        <f t="shared" si="12"/>
        <v>11</v>
      </c>
      <c r="Q35" s="50">
        <f t="shared" si="13"/>
        <v>11</v>
      </c>
    </row>
    <row r="36" spans="2:17" ht="15" customHeight="1">
      <c r="B36" s="47">
        <v>19</v>
      </c>
      <c r="C36" s="56">
        <v>2020</v>
      </c>
      <c r="D36" s="53" t="s">
        <v>74</v>
      </c>
      <c r="E36" s="56" t="s">
        <v>75</v>
      </c>
      <c r="F36" s="56" t="s">
        <v>76</v>
      </c>
      <c r="G36" s="23">
        <v>0.5757523148148148</v>
      </c>
      <c r="H36" s="24">
        <f t="shared" si="7"/>
        <v>0.11394675925925923</v>
      </c>
      <c r="I36" s="25">
        <f t="shared" si="8"/>
        <v>9845</v>
      </c>
      <c r="J36" s="61">
        <v>1.042</v>
      </c>
      <c r="K36" s="25">
        <f t="shared" si="9"/>
        <v>10258.49</v>
      </c>
      <c r="L36" s="26">
        <f t="shared" si="10"/>
        <v>12</v>
      </c>
      <c r="M36" s="26">
        <f t="shared" si="10"/>
        <v>12</v>
      </c>
      <c r="N36" s="25">
        <f t="shared" si="11"/>
        <v>10258.49</v>
      </c>
      <c r="O36" s="26">
        <f t="shared" si="12"/>
        <v>12</v>
      </c>
      <c r="P36" s="26">
        <f t="shared" si="12"/>
        <v>12</v>
      </c>
      <c r="Q36" s="50">
        <f t="shared" si="13"/>
        <v>12</v>
      </c>
    </row>
    <row r="37" spans="2:17" ht="15" customHeight="1">
      <c r="B37" s="47">
        <v>18</v>
      </c>
      <c r="C37" s="53">
        <v>531</v>
      </c>
      <c r="D37" s="53" t="s">
        <v>72</v>
      </c>
      <c r="E37" s="56" t="s">
        <v>67</v>
      </c>
      <c r="F37" s="56" t="s">
        <v>73</v>
      </c>
      <c r="G37" s="23">
        <v>0.5790393518518518</v>
      </c>
      <c r="H37" s="24">
        <f t="shared" si="7"/>
        <v>0.11723379629629627</v>
      </c>
      <c r="I37" s="25">
        <f t="shared" si="8"/>
        <v>10129</v>
      </c>
      <c r="J37" s="61">
        <v>1.065</v>
      </c>
      <c r="K37" s="25">
        <f t="shared" si="9"/>
        <v>10787.385</v>
      </c>
      <c r="L37" s="26">
        <f t="shared" si="10"/>
        <v>13</v>
      </c>
      <c r="M37" s="26">
        <f t="shared" si="10"/>
        <v>13</v>
      </c>
      <c r="N37" s="25">
        <f t="shared" si="11"/>
        <v>10787.385</v>
      </c>
      <c r="O37" s="26">
        <f t="shared" si="12"/>
        <v>13</v>
      </c>
      <c r="P37" s="26">
        <f t="shared" si="12"/>
        <v>13</v>
      </c>
      <c r="Q37" s="50">
        <f t="shared" si="13"/>
        <v>13</v>
      </c>
    </row>
    <row r="38" spans="11:17" ht="12.75">
      <c r="K38" s="31" t="s">
        <v>26</v>
      </c>
      <c r="L38" s="29"/>
      <c r="M38" s="29"/>
      <c r="N38" s="70"/>
      <c r="O38" s="29"/>
      <c r="P38" s="29"/>
      <c r="Q38" s="69"/>
    </row>
    <row r="39" spans="4:17" ht="12.75">
      <c r="D39" s="30" t="s">
        <v>22</v>
      </c>
      <c r="K39" s="45" t="s">
        <v>189</v>
      </c>
      <c r="L39" s="29"/>
      <c r="M39" s="29"/>
      <c r="N39" s="70"/>
      <c r="O39" s="29"/>
      <c r="P39" s="29"/>
      <c r="Q39" s="69"/>
    </row>
    <row r="40" spans="12:17" ht="12.75">
      <c r="L40" s="29"/>
      <c r="M40" s="29"/>
      <c r="N40" s="70"/>
      <c r="O40" s="29"/>
      <c r="P40" s="29"/>
      <c r="Q40" s="69"/>
    </row>
    <row r="41" spans="7:17" ht="15">
      <c r="G41" s="2" t="s">
        <v>152</v>
      </c>
      <c r="L41" s="29"/>
      <c r="M41" s="29"/>
      <c r="N41" s="70"/>
      <c r="O41" s="29"/>
      <c r="P41" s="29"/>
      <c r="Q41" s="69"/>
    </row>
    <row r="42" spans="7:17" ht="12.75">
      <c r="G42" s="1" t="s">
        <v>188</v>
      </c>
      <c r="L42" s="29"/>
      <c r="M42" s="29"/>
      <c r="N42" s="70"/>
      <c r="O42" s="29"/>
      <c r="P42" s="29"/>
      <c r="Q42" s="69"/>
    </row>
    <row r="43" spans="12:17" ht="12.75">
      <c r="L43" s="29"/>
      <c r="M43" s="29"/>
      <c r="N43" s="70"/>
      <c r="O43" s="29"/>
      <c r="P43" s="29"/>
      <c r="Q43" s="69"/>
    </row>
    <row r="44" spans="1:15" ht="18.75" customHeight="1">
      <c r="A44" s="5" t="s">
        <v>36</v>
      </c>
      <c r="B44" s="46"/>
      <c r="C44" s="1"/>
      <c r="D44" s="1"/>
      <c r="E44" s="1"/>
      <c r="F44" s="27"/>
      <c r="G44" s="1"/>
      <c r="H44" s="7" t="s">
        <v>0</v>
      </c>
      <c r="I44" s="8">
        <v>0.46875</v>
      </c>
      <c r="J44" s="72"/>
      <c r="K44" s="10"/>
      <c r="L44" s="6"/>
      <c r="M44" s="10"/>
      <c r="N44" s="10"/>
      <c r="O44" s="6"/>
    </row>
    <row r="45" spans="2:17" ht="12.75">
      <c r="B45" s="11" t="s">
        <v>31</v>
      </c>
      <c r="C45" s="11" t="s">
        <v>1</v>
      </c>
      <c r="D45" s="79" t="s">
        <v>2</v>
      </c>
      <c r="E45" s="81" t="s">
        <v>3</v>
      </c>
      <c r="F45" s="81" t="s">
        <v>4</v>
      </c>
      <c r="G45" s="12" t="s">
        <v>5</v>
      </c>
      <c r="H45" s="13" t="s">
        <v>6</v>
      </c>
      <c r="I45" s="14" t="s">
        <v>6</v>
      </c>
      <c r="J45" s="83" t="s">
        <v>7</v>
      </c>
      <c r="K45" s="15" t="s">
        <v>8</v>
      </c>
      <c r="L45" s="16"/>
      <c r="M45" s="17"/>
      <c r="N45" s="15" t="s">
        <v>9</v>
      </c>
      <c r="O45" s="16"/>
      <c r="P45" s="17"/>
      <c r="Q45" s="48" t="s">
        <v>32</v>
      </c>
    </row>
    <row r="46" spans="2:17" ht="12.75">
      <c r="B46" s="18" t="s">
        <v>10</v>
      </c>
      <c r="C46" s="18" t="s">
        <v>10</v>
      </c>
      <c r="D46" s="80"/>
      <c r="E46" s="82"/>
      <c r="F46" s="82"/>
      <c r="G46" s="19" t="s">
        <v>11</v>
      </c>
      <c r="H46" s="19" t="s">
        <v>12</v>
      </c>
      <c r="I46" s="20" t="s">
        <v>12</v>
      </c>
      <c r="J46" s="84"/>
      <c r="K46" s="21" t="s">
        <v>156</v>
      </c>
      <c r="L46" s="21" t="s">
        <v>13</v>
      </c>
      <c r="M46" s="22" t="s">
        <v>14</v>
      </c>
      <c r="N46" s="21" t="s">
        <v>156</v>
      </c>
      <c r="O46" s="21" t="s">
        <v>13</v>
      </c>
      <c r="P46" s="22" t="s">
        <v>14</v>
      </c>
      <c r="Q46" s="49" t="s">
        <v>33</v>
      </c>
    </row>
    <row r="47" spans="2:17" ht="15" customHeight="1">
      <c r="B47" s="47">
        <v>32</v>
      </c>
      <c r="C47" s="54">
        <v>1987</v>
      </c>
      <c r="D47" s="65" t="s">
        <v>103</v>
      </c>
      <c r="E47" s="54" t="s">
        <v>21</v>
      </c>
      <c r="F47" s="57" t="s">
        <v>104</v>
      </c>
      <c r="G47" s="23">
        <v>0.5172453703703704</v>
      </c>
      <c r="H47" s="24">
        <f aca="true" t="shared" si="14" ref="H47:H56">IF(G47&gt;I$44,G47-I$44,G47+24-I$44)</f>
        <v>0.04849537037037044</v>
      </c>
      <c r="I47" s="25">
        <f aca="true" t="shared" si="15" ref="I47:I56">HOUR(H47)*60*60+MINUTE(H47)*60+SECOND(H47)</f>
        <v>4190</v>
      </c>
      <c r="J47" s="68">
        <v>1.001</v>
      </c>
      <c r="K47" s="25">
        <f aca="true" t="shared" si="16" ref="K47:K56">I47*J47</f>
        <v>4194.19</v>
      </c>
      <c r="L47" s="26">
        <f aca="true" t="shared" si="17" ref="L47:M56">RANK(K47,K$47:K$56,1)</f>
        <v>1</v>
      </c>
      <c r="M47" s="26">
        <f t="shared" si="17"/>
        <v>1</v>
      </c>
      <c r="N47" s="25">
        <f aca="true" t="shared" si="18" ref="N47:N56">I47*J47</f>
        <v>4194.19</v>
      </c>
      <c r="O47" s="26">
        <f aca="true" t="shared" si="19" ref="O47:P56">RANK(N47,N$47:N$56,1)</f>
        <v>1</v>
      </c>
      <c r="P47" s="26">
        <f t="shared" si="19"/>
        <v>1</v>
      </c>
      <c r="Q47" s="50">
        <f aca="true" t="shared" si="20" ref="Q47:Q56">P47*1</f>
        <v>1</v>
      </c>
    </row>
    <row r="48" spans="2:17" ht="15" customHeight="1">
      <c r="B48" s="47">
        <v>33</v>
      </c>
      <c r="C48" s="54">
        <v>3470</v>
      </c>
      <c r="D48" s="65" t="s">
        <v>105</v>
      </c>
      <c r="E48" s="54" t="s">
        <v>21</v>
      </c>
      <c r="F48" s="59" t="s">
        <v>106</v>
      </c>
      <c r="G48" s="23">
        <v>0.5176736111111111</v>
      </c>
      <c r="H48" s="24">
        <f t="shared" si="14"/>
        <v>0.0489236111111111</v>
      </c>
      <c r="I48" s="25">
        <f t="shared" si="15"/>
        <v>4227</v>
      </c>
      <c r="J48" s="68">
        <v>0.999</v>
      </c>
      <c r="K48" s="25">
        <f t="shared" si="16"/>
        <v>4222.773</v>
      </c>
      <c r="L48" s="26">
        <f t="shared" si="17"/>
        <v>2</v>
      </c>
      <c r="M48" s="26">
        <f t="shared" si="17"/>
        <v>2</v>
      </c>
      <c r="N48" s="25">
        <f t="shared" si="18"/>
        <v>4222.773</v>
      </c>
      <c r="O48" s="26">
        <f t="shared" si="19"/>
        <v>2</v>
      </c>
      <c r="P48" s="26">
        <f t="shared" si="19"/>
        <v>2</v>
      </c>
      <c r="Q48" s="50">
        <f t="shared" si="20"/>
        <v>2</v>
      </c>
    </row>
    <row r="49" spans="2:17" ht="15" customHeight="1">
      <c r="B49" s="47">
        <v>37</v>
      </c>
      <c r="C49" s="56">
        <v>275</v>
      </c>
      <c r="D49" s="53" t="s">
        <v>113</v>
      </c>
      <c r="E49" s="56" t="s">
        <v>18</v>
      </c>
      <c r="F49" s="56" t="s">
        <v>114</v>
      </c>
      <c r="G49" s="23">
        <v>0.5191087962962962</v>
      </c>
      <c r="H49" s="24">
        <f t="shared" si="14"/>
        <v>0.05035879629629625</v>
      </c>
      <c r="I49" s="25">
        <f t="shared" si="15"/>
        <v>4351</v>
      </c>
      <c r="J49" s="62">
        <v>0.988</v>
      </c>
      <c r="K49" s="25">
        <f t="shared" si="16"/>
        <v>4298.788</v>
      </c>
      <c r="L49" s="26">
        <f t="shared" si="17"/>
        <v>3</v>
      </c>
      <c r="M49" s="26">
        <f t="shared" si="17"/>
        <v>3</v>
      </c>
      <c r="N49" s="25">
        <f t="shared" si="18"/>
        <v>4298.788</v>
      </c>
      <c r="O49" s="26">
        <f t="shared" si="19"/>
        <v>3</v>
      </c>
      <c r="P49" s="26">
        <f t="shared" si="19"/>
        <v>3</v>
      </c>
      <c r="Q49" s="50">
        <f t="shared" si="20"/>
        <v>3</v>
      </c>
    </row>
    <row r="50" spans="2:17" ht="15" customHeight="1">
      <c r="B50" s="47">
        <v>38</v>
      </c>
      <c r="C50" s="54">
        <v>582</v>
      </c>
      <c r="D50" s="53" t="s">
        <v>115</v>
      </c>
      <c r="E50" s="56" t="s">
        <v>116</v>
      </c>
      <c r="F50" s="56" t="s">
        <v>117</v>
      </c>
      <c r="G50" s="23">
        <v>0.519363425925926</v>
      </c>
      <c r="H50" s="24">
        <f t="shared" si="14"/>
        <v>0.05061342592592599</v>
      </c>
      <c r="I50" s="25">
        <f t="shared" si="15"/>
        <v>4373</v>
      </c>
      <c r="J50" s="68">
        <v>0.986</v>
      </c>
      <c r="K50" s="25">
        <f t="shared" si="16"/>
        <v>4311.778</v>
      </c>
      <c r="L50" s="26">
        <f t="shared" si="17"/>
        <v>4</v>
      </c>
      <c r="M50" s="26">
        <f t="shared" si="17"/>
        <v>4</v>
      </c>
      <c r="N50" s="25">
        <f t="shared" si="18"/>
        <v>4311.778</v>
      </c>
      <c r="O50" s="26">
        <f t="shared" si="19"/>
        <v>4</v>
      </c>
      <c r="P50" s="26">
        <f t="shared" si="19"/>
        <v>4</v>
      </c>
      <c r="Q50" s="50">
        <f t="shared" si="20"/>
        <v>4</v>
      </c>
    </row>
    <row r="51" spans="2:17" ht="15" customHeight="1">
      <c r="B51" s="47">
        <v>36</v>
      </c>
      <c r="C51" s="54">
        <v>2901</v>
      </c>
      <c r="D51" s="53" t="s">
        <v>111</v>
      </c>
      <c r="E51" s="56" t="s">
        <v>110</v>
      </c>
      <c r="F51" s="56" t="s">
        <v>112</v>
      </c>
      <c r="G51" s="23">
        <v>0.5193402777777778</v>
      </c>
      <c r="H51" s="24">
        <f t="shared" si="14"/>
        <v>0.0505902777777778</v>
      </c>
      <c r="I51" s="25">
        <f t="shared" si="15"/>
        <v>4371</v>
      </c>
      <c r="J51" s="68">
        <v>0.988</v>
      </c>
      <c r="K51" s="25">
        <f t="shared" si="16"/>
        <v>4318.548</v>
      </c>
      <c r="L51" s="26">
        <f t="shared" si="17"/>
        <v>5</v>
      </c>
      <c r="M51" s="26">
        <f t="shared" si="17"/>
        <v>5</v>
      </c>
      <c r="N51" s="25">
        <f t="shared" si="18"/>
        <v>4318.548</v>
      </c>
      <c r="O51" s="26">
        <f t="shared" si="19"/>
        <v>5</v>
      </c>
      <c r="P51" s="26">
        <f t="shared" si="19"/>
        <v>5</v>
      </c>
      <c r="Q51" s="50">
        <f t="shared" si="20"/>
        <v>5</v>
      </c>
    </row>
    <row r="52" spans="2:17" ht="15" customHeight="1">
      <c r="B52" s="47">
        <v>31</v>
      </c>
      <c r="C52" s="56">
        <v>9939</v>
      </c>
      <c r="D52" s="57" t="s">
        <v>101</v>
      </c>
      <c r="E52" s="56" t="s">
        <v>21</v>
      </c>
      <c r="F52" s="57" t="s">
        <v>102</v>
      </c>
      <c r="G52" s="23">
        <v>0.5193518518518518</v>
      </c>
      <c r="H52" s="24">
        <f t="shared" si="14"/>
        <v>0.05060185185185184</v>
      </c>
      <c r="I52" s="25">
        <f t="shared" si="15"/>
        <v>4372</v>
      </c>
      <c r="J52" s="62">
        <v>1.001</v>
      </c>
      <c r="K52" s="25">
        <f t="shared" si="16"/>
        <v>4376.371999999999</v>
      </c>
      <c r="L52" s="26">
        <f t="shared" si="17"/>
        <v>6</v>
      </c>
      <c r="M52" s="26">
        <f t="shared" si="17"/>
        <v>6</v>
      </c>
      <c r="N52" s="25">
        <f t="shared" si="18"/>
        <v>4376.371999999999</v>
      </c>
      <c r="O52" s="26">
        <f t="shared" si="19"/>
        <v>6</v>
      </c>
      <c r="P52" s="26">
        <f t="shared" si="19"/>
        <v>6</v>
      </c>
      <c r="Q52" s="50">
        <f t="shared" si="20"/>
        <v>6</v>
      </c>
    </row>
    <row r="53" spans="2:17" ht="15" customHeight="1">
      <c r="B53" s="47">
        <v>30</v>
      </c>
      <c r="C53" s="56">
        <v>481</v>
      </c>
      <c r="D53" s="57" t="s">
        <v>98</v>
      </c>
      <c r="E53" s="56" t="s">
        <v>99</v>
      </c>
      <c r="F53" s="59" t="s">
        <v>100</v>
      </c>
      <c r="G53" s="23">
        <v>0.5194444444444445</v>
      </c>
      <c r="H53" s="24">
        <f t="shared" si="14"/>
        <v>0.050694444444444486</v>
      </c>
      <c r="I53" s="25">
        <f t="shared" si="15"/>
        <v>4380</v>
      </c>
      <c r="J53" s="62">
        <v>1.017</v>
      </c>
      <c r="K53" s="25">
        <f t="shared" si="16"/>
        <v>4454.459999999999</v>
      </c>
      <c r="L53" s="26">
        <f t="shared" si="17"/>
        <v>7</v>
      </c>
      <c r="M53" s="26">
        <f t="shared" si="17"/>
        <v>7</v>
      </c>
      <c r="N53" s="25">
        <f t="shared" si="18"/>
        <v>4454.459999999999</v>
      </c>
      <c r="O53" s="26">
        <f t="shared" si="19"/>
        <v>7</v>
      </c>
      <c r="P53" s="26">
        <f t="shared" si="19"/>
        <v>7</v>
      </c>
      <c r="Q53" s="50">
        <f t="shared" si="20"/>
        <v>7</v>
      </c>
    </row>
    <row r="54" spans="2:17" ht="15" customHeight="1">
      <c r="B54" s="47">
        <v>35</v>
      </c>
      <c r="C54" s="56">
        <v>542</v>
      </c>
      <c r="D54" s="57" t="s">
        <v>162</v>
      </c>
      <c r="E54" s="56" t="s">
        <v>110</v>
      </c>
      <c r="F54" s="59" t="s">
        <v>121</v>
      </c>
      <c r="G54" s="23">
        <v>0.5217939814814815</v>
      </c>
      <c r="H54" s="24">
        <f t="shared" si="14"/>
        <v>0.053043981481481484</v>
      </c>
      <c r="I54" s="25">
        <f t="shared" si="15"/>
        <v>4583</v>
      </c>
      <c r="J54" s="62">
        <v>0.99</v>
      </c>
      <c r="K54" s="25">
        <f t="shared" si="16"/>
        <v>4537.17</v>
      </c>
      <c r="L54" s="26">
        <f t="shared" si="17"/>
        <v>8</v>
      </c>
      <c r="M54" s="26">
        <f t="shared" si="17"/>
        <v>8</v>
      </c>
      <c r="N54" s="25">
        <f t="shared" si="18"/>
        <v>4537.17</v>
      </c>
      <c r="O54" s="26">
        <f t="shared" si="19"/>
        <v>8</v>
      </c>
      <c r="P54" s="26">
        <f t="shared" si="19"/>
        <v>8</v>
      </c>
      <c r="Q54" s="50">
        <f t="shared" si="20"/>
        <v>8</v>
      </c>
    </row>
    <row r="55" spans="2:17" ht="15" customHeight="1">
      <c r="B55" s="47">
        <v>34</v>
      </c>
      <c r="C55" s="56">
        <v>408</v>
      </c>
      <c r="D55" s="57" t="s">
        <v>107</v>
      </c>
      <c r="E55" s="56" t="s">
        <v>108</v>
      </c>
      <c r="F55" s="59" t="s">
        <v>109</v>
      </c>
      <c r="G55" s="23">
        <v>0.522800925925926</v>
      </c>
      <c r="H55" s="24">
        <f t="shared" si="14"/>
        <v>0.054050925925925974</v>
      </c>
      <c r="I55" s="25">
        <f t="shared" si="15"/>
        <v>4670</v>
      </c>
      <c r="J55" s="62">
        <v>0.99</v>
      </c>
      <c r="K55" s="25">
        <f t="shared" si="16"/>
        <v>4623.3</v>
      </c>
      <c r="L55" s="26">
        <f t="shared" si="17"/>
        <v>9</v>
      </c>
      <c r="M55" s="26">
        <f t="shared" si="17"/>
        <v>9</v>
      </c>
      <c r="N55" s="25">
        <f t="shared" si="18"/>
        <v>4623.3</v>
      </c>
      <c r="O55" s="26">
        <f t="shared" si="19"/>
        <v>9</v>
      </c>
      <c r="P55" s="26">
        <f t="shared" si="19"/>
        <v>9</v>
      </c>
      <c r="Q55" s="50">
        <f t="shared" si="20"/>
        <v>9</v>
      </c>
    </row>
    <row r="56" spans="2:17" ht="15" customHeight="1">
      <c r="B56" s="47">
        <v>39</v>
      </c>
      <c r="C56" s="56">
        <v>1221</v>
      </c>
      <c r="D56" s="57" t="s">
        <v>118</v>
      </c>
      <c r="E56" s="56" t="s">
        <v>119</v>
      </c>
      <c r="F56" s="59" t="s">
        <v>120</v>
      </c>
      <c r="G56" s="23">
        <v>0.5236689814814816</v>
      </c>
      <c r="H56" s="24">
        <f t="shared" si="14"/>
        <v>0.054918981481481555</v>
      </c>
      <c r="I56" s="25">
        <f t="shared" si="15"/>
        <v>4745</v>
      </c>
      <c r="J56" s="62">
        <v>0.985</v>
      </c>
      <c r="K56" s="25">
        <f t="shared" si="16"/>
        <v>4673.825</v>
      </c>
      <c r="L56" s="26">
        <f t="shared" si="17"/>
        <v>10</v>
      </c>
      <c r="M56" s="26">
        <f t="shared" si="17"/>
        <v>10</v>
      </c>
      <c r="N56" s="25">
        <f t="shared" si="18"/>
        <v>4673.825</v>
      </c>
      <c r="O56" s="26">
        <f t="shared" si="19"/>
        <v>10</v>
      </c>
      <c r="P56" s="26">
        <f t="shared" si="19"/>
        <v>10</v>
      </c>
      <c r="Q56" s="50">
        <f t="shared" si="20"/>
        <v>10</v>
      </c>
    </row>
    <row r="57" spans="1:15" ht="18.75" customHeight="1">
      <c r="A57" s="5" t="s">
        <v>37</v>
      </c>
      <c r="B57" s="46"/>
      <c r="C57" s="1"/>
      <c r="D57" s="1"/>
      <c r="E57" s="1"/>
      <c r="F57" s="27"/>
      <c r="G57" s="1"/>
      <c r="H57" s="7" t="s">
        <v>0</v>
      </c>
      <c r="I57" s="8">
        <v>0.46875</v>
      </c>
      <c r="J57" s="72"/>
      <c r="K57" s="10"/>
      <c r="L57" s="6"/>
      <c r="M57" s="10"/>
      <c r="N57" s="10"/>
      <c r="O57" s="6"/>
    </row>
    <row r="58" spans="2:17" ht="12.75">
      <c r="B58" s="11" t="s">
        <v>31</v>
      </c>
      <c r="C58" s="11" t="s">
        <v>1</v>
      </c>
      <c r="D58" s="79" t="s">
        <v>2</v>
      </c>
      <c r="E58" s="81" t="s">
        <v>3</v>
      </c>
      <c r="F58" s="81" t="s">
        <v>4</v>
      </c>
      <c r="G58" s="12" t="s">
        <v>5</v>
      </c>
      <c r="H58" s="13" t="s">
        <v>6</v>
      </c>
      <c r="I58" s="14" t="s">
        <v>6</v>
      </c>
      <c r="J58" s="83" t="s">
        <v>7</v>
      </c>
      <c r="K58" s="15" t="s">
        <v>8</v>
      </c>
      <c r="L58" s="16"/>
      <c r="M58" s="17"/>
      <c r="N58" s="15" t="s">
        <v>9</v>
      </c>
      <c r="O58" s="16"/>
      <c r="P58" s="17"/>
      <c r="Q58" s="48" t="s">
        <v>32</v>
      </c>
    </row>
    <row r="59" spans="2:17" ht="12.75">
      <c r="B59" s="18" t="s">
        <v>10</v>
      </c>
      <c r="C59" s="18" t="s">
        <v>10</v>
      </c>
      <c r="D59" s="80"/>
      <c r="E59" s="82"/>
      <c r="F59" s="82"/>
      <c r="G59" s="19" t="s">
        <v>11</v>
      </c>
      <c r="H59" s="19" t="s">
        <v>12</v>
      </c>
      <c r="I59" s="20" t="s">
        <v>12</v>
      </c>
      <c r="J59" s="84"/>
      <c r="K59" s="21" t="s">
        <v>156</v>
      </c>
      <c r="L59" s="21" t="s">
        <v>13</v>
      </c>
      <c r="M59" s="22" t="s">
        <v>14</v>
      </c>
      <c r="N59" s="21" t="s">
        <v>156</v>
      </c>
      <c r="O59" s="21" t="s">
        <v>13</v>
      </c>
      <c r="P59" s="22" t="s">
        <v>14</v>
      </c>
      <c r="Q59" s="49" t="s">
        <v>33</v>
      </c>
    </row>
    <row r="60" spans="2:17" ht="15" customHeight="1">
      <c r="B60" s="47">
        <v>47</v>
      </c>
      <c r="C60" s="53">
        <v>351</v>
      </c>
      <c r="D60" s="53" t="s">
        <v>139</v>
      </c>
      <c r="E60" s="56" t="s">
        <v>18</v>
      </c>
      <c r="F60" s="56" t="s">
        <v>140</v>
      </c>
      <c r="G60" s="23">
        <v>0.523287037037037</v>
      </c>
      <c r="H60" s="24">
        <f aca="true" t="shared" si="21" ref="H60:H67">IF(G60&gt;I$57,G60-I$57,G60+24-I$57)</f>
        <v>0.05453703703703705</v>
      </c>
      <c r="I60" s="25">
        <f aca="true" t="shared" si="22" ref="I60:I67">HOUR(H60)*60*60+MINUTE(H60)*60+SECOND(H60)</f>
        <v>4712</v>
      </c>
      <c r="J60" s="74">
        <v>0.904</v>
      </c>
      <c r="K60" s="25">
        <f aca="true" t="shared" si="23" ref="K60:K67">I60*J60</f>
        <v>4259.648</v>
      </c>
      <c r="L60" s="26">
        <f aca="true" t="shared" si="24" ref="L60:M67">RANK(K60,K$60:K$68,1)</f>
        <v>1</v>
      </c>
      <c r="M60" s="26">
        <f t="shared" si="24"/>
        <v>1</v>
      </c>
      <c r="N60" s="25">
        <f aca="true" t="shared" si="25" ref="N60:N67">I60*J60</f>
        <v>4259.648</v>
      </c>
      <c r="O60" s="26">
        <f aca="true" t="shared" si="26" ref="O60:P67">RANK(N60,N$60:N$68,1)</f>
        <v>1</v>
      </c>
      <c r="P60" s="26">
        <f t="shared" si="26"/>
        <v>1</v>
      </c>
      <c r="Q60" s="50">
        <f aca="true" t="shared" si="27" ref="Q60:Q68">P60*1</f>
        <v>1</v>
      </c>
    </row>
    <row r="61" spans="2:17" ht="15" customHeight="1">
      <c r="B61" s="47">
        <v>44</v>
      </c>
      <c r="C61" s="53">
        <v>348</v>
      </c>
      <c r="D61" s="53" t="s">
        <v>131</v>
      </c>
      <c r="E61" s="56" t="s">
        <v>132</v>
      </c>
      <c r="F61" s="56" t="s">
        <v>133</v>
      </c>
      <c r="G61" s="23">
        <v>0.5217361111111111</v>
      </c>
      <c r="H61" s="24">
        <f t="shared" si="21"/>
        <v>0.05298611111111107</v>
      </c>
      <c r="I61" s="25">
        <f t="shared" si="22"/>
        <v>4578</v>
      </c>
      <c r="J61" s="74">
        <v>0.957</v>
      </c>
      <c r="K61" s="25">
        <f t="shared" si="23"/>
        <v>4381.146</v>
      </c>
      <c r="L61" s="26">
        <f t="shared" si="24"/>
        <v>2</v>
      </c>
      <c r="M61" s="26">
        <f t="shared" si="24"/>
        <v>2</v>
      </c>
      <c r="N61" s="25">
        <f t="shared" si="25"/>
        <v>4381.146</v>
      </c>
      <c r="O61" s="26">
        <f t="shared" si="26"/>
        <v>2</v>
      </c>
      <c r="P61" s="26">
        <f t="shared" si="26"/>
        <v>2</v>
      </c>
      <c r="Q61" s="50">
        <f t="shared" si="27"/>
        <v>2</v>
      </c>
    </row>
    <row r="62" spans="2:17" ht="15" customHeight="1">
      <c r="B62" s="47">
        <v>40</v>
      </c>
      <c r="C62" s="53">
        <v>773</v>
      </c>
      <c r="D62" s="54" t="s">
        <v>122</v>
      </c>
      <c r="E62" s="54" t="s">
        <v>123</v>
      </c>
      <c r="F62" s="54" t="s">
        <v>124</v>
      </c>
      <c r="G62" s="23">
        <v>0.5227546296296296</v>
      </c>
      <c r="H62" s="24">
        <f t="shared" si="21"/>
        <v>0.0540046296296296</v>
      </c>
      <c r="I62" s="25">
        <f t="shared" si="22"/>
        <v>4666</v>
      </c>
      <c r="J62" s="74">
        <v>0.972</v>
      </c>
      <c r="K62" s="25">
        <f t="shared" si="23"/>
        <v>4535.352</v>
      </c>
      <c r="L62" s="26">
        <f t="shared" si="24"/>
        <v>3</v>
      </c>
      <c r="M62" s="26">
        <f t="shared" si="24"/>
        <v>3</v>
      </c>
      <c r="N62" s="25">
        <f t="shared" si="25"/>
        <v>4535.352</v>
      </c>
      <c r="O62" s="26">
        <f t="shared" si="26"/>
        <v>3</v>
      </c>
      <c r="P62" s="26">
        <f t="shared" si="26"/>
        <v>3</v>
      </c>
      <c r="Q62" s="50">
        <f t="shared" si="27"/>
        <v>3</v>
      </c>
    </row>
    <row r="63" spans="2:17" ht="15" customHeight="1">
      <c r="B63" s="47">
        <v>43</v>
      </c>
      <c r="C63" s="56">
        <v>25005</v>
      </c>
      <c r="D63" s="63" t="s">
        <v>164</v>
      </c>
      <c r="E63" s="56" t="s">
        <v>128</v>
      </c>
      <c r="F63" s="64" t="s">
        <v>130</v>
      </c>
      <c r="G63" s="23">
        <v>0.5246527777777777</v>
      </c>
      <c r="H63" s="24">
        <f t="shared" si="21"/>
        <v>0.055902777777777746</v>
      </c>
      <c r="I63" s="25">
        <f t="shared" si="22"/>
        <v>4830</v>
      </c>
      <c r="J63" s="62">
        <v>0.958</v>
      </c>
      <c r="K63" s="25">
        <f t="shared" si="23"/>
        <v>4627.139999999999</v>
      </c>
      <c r="L63" s="26">
        <f t="shared" si="24"/>
        <v>4</v>
      </c>
      <c r="M63" s="26">
        <f t="shared" si="24"/>
        <v>4</v>
      </c>
      <c r="N63" s="25">
        <f t="shared" si="25"/>
        <v>4627.139999999999</v>
      </c>
      <c r="O63" s="26">
        <f t="shared" si="26"/>
        <v>4</v>
      </c>
      <c r="P63" s="26">
        <f t="shared" si="26"/>
        <v>4</v>
      </c>
      <c r="Q63" s="50">
        <f t="shared" si="27"/>
        <v>4</v>
      </c>
    </row>
    <row r="64" spans="2:17" ht="15" customHeight="1">
      <c r="B64" s="47">
        <v>41</v>
      </c>
      <c r="C64" s="53">
        <v>3100</v>
      </c>
      <c r="D64" s="57" t="s">
        <v>163</v>
      </c>
      <c r="E64" s="56" t="s">
        <v>125</v>
      </c>
      <c r="F64" s="59" t="s">
        <v>126</v>
      </c>
      <c r="G64" s="23">
        <v>0.5252893518518519</v>
      </c>
      <c r="H64" s="24">
        <f t="shared" si="21"/>
        <v>0.05653935185185188</v>
      </c>
      <c r="I64" s="25">
        <f t="shared" si="22"/>
        <v>4885</v>
      </c>
      <c r="J64" s="62">
        <v>0.965</v>
      </c>
      <c r="K64" s="25">
        <f t="shared" si="23"/>
        <v>4714.025</v>
      </c>
      <c r="L64" s="26">
        <f t="shared" si="24"/>
        <v>5</v>
      </c>
      <c r="M64" s="26">
        <f t="shared" si="24"/>
        <v>5</v>
      </c>
      <c r="N64" s="25">
        <f t="shared" si="25"/>
        <v>4714.025</v>
      </c>
      <c r="O64" s="26">
        <f t="shared" si="26"/>
        <v>5</v>
      </c>
      <c r="P64" s="26">
        <f t="shared" si="26"/>
        <v>5</v>
      </c>
      <c r="Q64" s="50">
        <f t="shared" si="27"/>
        <v>5</v>
      </c>
    </row>
    <row r="65" spans="2:17" ht="15" customHeight="1">
      <c r="B65" s="47">
        <v>46</v>
      </c>
      <c r="C65" s="53">
        <v>801</v>
      </c>
      <c r="D65" s="63" t="s">
        <v>136</v>
      </c>
      <c r="E65" s="56" t="s">
        <v>137</v>
      </c>
      <c r="F65" s="64" t="s">
        <v>138</v>
      </c>
      <c r="G65" s="23">
        <v>0.527962962962963</v>
      </c>
      <c r="H65" s="24">
        <f t="shared" si="21"/>
        <v>0.05921296296296297</v>
      </c>
      <c r="I65" s="25">
        <f t="shared" si="22"/>
        <v>5116</v>
      </c>
      <c r="J65" s="62">
        <v>0.954</v>
      </c>
      <c r="K65" s="25">
        <f t="shared" si="23"/>
        <v>4880.664</v>
      </c>
      <c r="L65" s="26">
        <f t="shared" si="24"/>
        <v>6</v>
      </c>
      <c r="M65" s="26">
        <f t="shared" si="24"/>
        <v>6</v>
      </c>
      <c r="N65" s="25">
        <f t="shared" si="25"/>
        <v>4880.664</v>
      </c>
      <c r="O65" s="26">
        <f t="shared" si="26"/>
        <v>6</v>
      </c>
      <c r="P65" s="26">
        <f t="shared" si="26"/>
        <v>6</v>
      </c>
      <c r="Q65" s="50">
        <f t="shared" si="27"/>
        <v>6</v>
      </c>
    </row>
    <row r="66" spans="2:17" ht="15" customHeight="1">
      <c r="B66" s="47">
        <v>48</v>
      </c>
      <c r="C66" s="53">
        <v>4044</v>
      </c>
      <c r="D66" s="57" t="s">
        <v>141</v>
      </c>
      <c r="E66" s="56" t="s">
        <v>142</v>
      </c>
      <c r="F66" s="59" t="s">
        <v>143</v>
      </c>
      <c r="G66" s="23">
        <v>0.5356365740740741</v>
      </c>
      <c r="H66" s="24">
        <f t="shared" si="21"/>
        <v>0.06688657407407406</v>
      </c>
      <c r="I66" s="25">
        <f t="shared" si="22"/>
        <v>5779</v>
      </c>
      <c r="J66" s="62">
        <v>0.868</v>
      </c>
      <c r="K66" s="25">
        <f t="shared" si="23"/>
        <v>5016.172</v>
      </c>
      <c r="L66" s="26">
        <f t="shared" si="24"/>
        <v>7</v>
      </c>
      <c r="M66" s="26">
        <f t="shared" si="24"/>
        <v>7</v>
      </c>
      <c r="N66" s="25">
        <f t="shared" si="25"/>
        <v>5016.172</v>
      </c>
      <c r="O66" s="26">
        <f t="shared" si="26"/>
        <v>7</v>
      </c>
      <c r="P66" s="26">
        <f t="shared" si="26"/>
        <v>7</v>
      </c>
      <c r="Q66" s="50">
        <f t="shared" si="27"/>
        <v>7</v>
      </c>
    </row>
    <row r="67" spans="2:17" ht="15" customHeight="1">
      <c r="B67" s="47">
        <v>42</v>
      </c>
      <c r="C67" s="53">
        <v>1666</v>
      </c>
      <c r="D67" s="57" t="s">
        <v>127</v>
      </c>
      <c r="E67" s="56" t="s">
        <v>128</v>
      </c>
      <c r="F67" s="59" t="s">
        <v>129</v>
      </c>
      <c r="G67" s="23">
        <v>0.5315393518518519</v>
      </c>
      <c r="H67" s="24">
        <f t="shared" si="21"/>
        <v>0.06278935185185186</v>
      </c>
      <c r="I67" s="25">
        <f t="shared" si="22"/>
        <v>5425</v>
      </c>
      <c r="J67" s="62">
        <v>0.961</v>
      </c>
      <c r="K67" s="25">
        <f t="shared" si="23"/>
        <v>5213.425</v>
      </c>
      <c r="L67" s="26">
        <f t="shared" si="24"/>
        <v>8</v>
      </c>
      <c r="M67" s="26">
        <f t="shared" si="24"/>
        <v>8</v>
      </c>
      <c r="N67" s="25">
        <f t="shared" si="25"/>
        <v>5213.425</v>
      </c>
      <c r="O67" s="26">
        <f t="shared" si="26"/>
        <v>8</v>
      </c>
      <c r="P67" s="26">
        <f t="shared" si="26"/>
        <v>8</v>
      </c>
      <c r="Q67" s="50">
        <f t="shared" si="27"/>
        <v>8</v>
      </c>
    </row>
    <row r="68" spans="2:17" ht="15" customHeight="1">
      <c r="B68" s="47">
        <v>45</v>
      </c>
      <c r="C68" s="53">
        <v>1990</v>
      </c>
      <c r="D68" s="57" t="s">
        <v>134</v>
      </c>
      <c r="E68" s="56" t="s">
        <v>18</v>
      </c>
      <c r="F68" s="59" t="s">
        <v>135</v>
      </c>
      <c r="G68" s="23" t="s">
        <v>181</v>
      </c>
      <c r="H68" s="24"/>
      <c r="I68" s="25"/>
      <c r="J68" s="62">
        <v>0.957</v>
      </c>
      <c r="K68" s="25" t="s">
        <v>181</v>
      </c>
      <c r="L68" s="26"/>
      <c r="M68" s="26">
        <v>10</v>
      </c>
      <c r="N68" s="25" t="s">
        <v>181</v>
      </c>
      <c r="O68" s="26"/>
      <c r="P68" s="26">
        <v>10</v>
      </c>
      <c r="Q68" s="50">
        <f t="shared" si="27"/>
        <v>10</v>
      </c>
    </row>
    <row r="69" spans="1:15" ht="18.75" customHeight="1">
      <c r="A69" s="32" t="s">
        <v>23</v>
      </c>
      <c r="B69" s="32"/>
      <c r="C69" s="33"/>
      <c r="D69" s="33"/>
      <c r="E69" s="33"/>
      <c r="F69" s="33"/>
      <c r="G69" s="3"/>
      <c r="H69" s="34" t="s">
        <v>0</v>
      </c>
      <c r="I69" s="8">
        <v>0.46875</v>
      </c>
      <c r="J69" s="75"/>
      <c r="K69" s="35"/>
      <c r="L69" s="35"/>
      <c r="M69" s="36"/>
      <c r="N69" s="35"/>
      <c r="O69" s="35"/>
    </row>
    <row r="70" spans="2:17" ht="12.75">
      <c r="B70" s="11" t="s">
        <v>31</v>
      </c>
      <c r="C70" s="11" t="s">
        <v>1</v>
      </c>
      <c r="D70" s="79" t="s">
        <v>2</v>
      </c>
      <c r="E70" s="81" t="s">
        <v>3</v>
      </c>
      <c r="F70" s="81" t="s">
        <v>4</v>
      </c>
      <c r="G70" s="12" t="s">
        <v>5</v>
      </c>
      <c r="H70" s="13" t="s">
        <v>6</v>
      </c>
      <c r="I70" s="14" t="s">
        <v>6</v>
      </c>
      <c r="J70" s="83" t="s">
        <v>24</v>
      </c>
      <c r="K70" s="15" t="s">
        <v>8</v>
      </c>
      <c r="L70" s="16"/>
      <c r="M70" s="17"/>
      <c r="N70" s="15" t="s">
        <v>9</v>
      </c>
      <c r="O70" s="16"/>
      <c r="P70" s="17"/>
      <c r="Q70" s="48" t="s">
        <v>32</v>
      </c>
    </row>
    <row r="71" spans="2:17" ht="12.75">
      <c r="B71" s="18" t="s">
        <v>10</v>
      </c>
      <c r="C71" s="18" t="s">
        <v>10</v>
      </c>
      <c r="D71" s="80"/>
      <c r="E71" s="82"/>
      <c r="F71" s="82"/>
      <c r="G71" s="19" t="s">
        <v>11</v>
      </c>
      <c r="H71" s="19" t="s">
        <v>12</v>
      </c>
      <c r="I71" s="20" t="s">
        <v>12</v>
      </c>
      <c r="J71" s="84"/>
      <c r="K71" s="21" t="s">
        <v>156</v>
      </c>
      <c r="L71" s="21" t="s">
        <v>13</v>
      </c>
      <c r="M71" s="22" t="s">
        <v>14</v>
      </c>
      <c r="N71" s="21" t="s">
        <v>156</v>
      </c>
      <c r="O71" s="21" t="s">
        <v>13</v>
      </c>
      <c r="P71" s="22" t="s">
        <v>14</v>
      </c>
      <c r="Q71" s="49" t="s">
        <v>33</v>
      </c>
    </row>
    <row r="72" spans="2:17" ht="15" customHeight="1">
      <c r="B72" s="47">
        <v>50</v>
      </c>
      <c r="C72" s="53">
        <v>954</v>
      </c>
      <c r="D72" s="53" t="s">
        <v>146</v>
      </c>
      <c r="E72" s="56" t="s">
        <v>147</v>
      </c>
      <c r="F72" s="59" t="s">
        <v>148</v>
      </c>
      <c r="G72" s="23">
        <v>0.5385648148148149</v>
      </c>
      <c r="H72" s="24">
        <f>IF(G72&gt;I$69,G72-I$69,G72+24-I$69)</f>
        <v>0.06981481481481489</v>
      </c>
      <c r="I72" s="25">
        <f>HOUR(H72)*60*60+MINUTE(H72)*60+SECOND(H72)</f>
        <v>6032</v>
      </c>
      <c r="J72" s="62">
        <v>0.966</v>
      </c>
      <c r="K72" s="25">
        <f>I72*J72</f>
        <v>5826.912</v>
      </c>
      <c r="L72" s="26">
        <f aca="true" t="shared" si="28" ref="L72:M74">RANK(K72,K$72:K$74,1)</f>
        <v>1</v>
      </c>
      <c r="M72" s="26">
        <f t="shared" si="28"/>
        <v>1</v>
      </c>
      <c r="N72" s="25">
        <f>I72*J72</f>
        <v>5826.912</v>
      </c>
      <c r="O72" s="26">
        <f aca="true" t="shared" si="29" ref="O72:P74">RANK(N72,N$72:N$74,1)</f>
        <v>1</v>
      </c>
      <c r="P72" s="26">
        <f t="shared" si="29"/>
        <v>1</v>
      </c>
      <c r="Q72" s="50">
        <f>P72*1</f>
        <v>1</v>
      </c>
    </row>
    <row r="73" spans="2:17" ht="15" customHeight="1">
      <c r="B73" s="47">
        <v>49</v>
      </c>
      <c r="C73" s="65">
        <v>1031</v>
      </c>
      <c r="D73" s="56" t="s">
        <v>144</v>
      </c>
      <c r="E73" s="59" t="s">
        <v>108</v>
      </c>
      <c r="F73" s="56" t="s">
        <v>145</v>
      </c>
      <c r="G73" s="23">
        <v>0.5533333333333333</v>
      </c>
      <c r="H73" s="24">
        <f>IF(G73&gt;I$69,G73-I$69,G73+24-I$69)</f>
        <v>0.08458333333333334</v>
      </c>
      <c r="I73" s="25">
        <f>HOUR(H73)*60*60+MINUTE(H73)*60+SECOND(H73)</f>
        <v>7308</v>
      </c>
      <c r="J73" s="62">
        <v>0.992</v>
      </c>
      <c r="K73" s="25">
        <f>I73*J73</f>
        <v>7249.536</v>
      </c>
      <c r="L73" s="26">
        <f t="shared" si="28"/>
        <v>2</v>
      </c>
      <c r="M73" s="26">
        <f t="shared" si="28"/>
        <v>2</v>
      </c>
      <c r="N73" s="25">
        <f>I73*J73</f>
        <v>7249.536</v>
      </c>
      <c r="O73" s="26">
        <f t="shared" si="29"/>
        <v>2</v>
      </c>
      <c r="P73" s="26">
        <f t="shared" si="29"/>
        <v>2</v>
      </c>
      <c r="Q73" s="50">
        <f>P73*1</f>
        <v>2</v>
      </c>
    </row>
    <row r="74" spans="2:17" ht="15" customHeight="1">
      <c r="B74" s="47">
        <v>51</v>
      </c>
      <c r="C74" s="53"/>
      <c r="D74" s="57" t="s">
        <v>149</v>
      </c>
      <c r="E74" s="56" t="s">
        <v>150</v>
      </c>
      <c r="F74" s="59" t="s">
        <v>151</v>
      </c>
      <c r="G74" s="23">
        <v>0.5591087962962963</v>
      </c>
      <c r="H74" s="24">
        <f>IF(G74&gt;I$69,G74-I$69,G74+24-I$69)</f>
        <v>0.09035879629629628</v>
      </c>
      <c r="I74" s="25">
        <f>HOUR(H74)*60*60+MINUTE(H74)*60+SECOND(H74)</f>
        <v>7807</v>
      </c>
      <c r="J74" s="62">
        <v>0.939</v>
      </c>
      <c r="K74" s="25">
        <f>I74*J74</f>
        <v>7330.772999999999</v>
      </c>
      <c r="L74" s="26">
        <f t="shared" si="28"/>
        <v>3</v>
      </c>
      <c r="M74" s="26">
        <f t="shared" si="28"/>
        <v>3</v>
      </c>
      <c r="N74" s="25">
        <f>I74*J74</f>
        <v>7330.772999999999</v>
      </c>
      <c r="O74" s="26">
        <f t="shared" si="29"/>
        <v>3</v>
      </c>
      <c r="P74" s="26">
        <f t="shared" si="29"/>
        <v>3</v>
      </c>
      <c r="Q74" s="50">
        <f>P74*1</f>
        <v>3</v>
      </c>
    </row>
    <row r="75" spans="2:15" ht="15.75">
      <c r="B75" s="37"/>
      <c r="C75" s="38" t="s">
        <v>25</v>
      </c>
      <c r="D75" s="38"/>
      <c r="E75" s="38"/>
      <c r="F75" s="39"/>
      <c r="G75" s="39"/>
      <c r="H75" s="39"/>
      <c r="I75" s="39"/>
      <c r="J75" s="76"/>
      <c r="K75" s="31" t="s">
        <v>26</v>
      </c>
      <c r="L75" s="40"/>
      <c r="M75" s="39"/>
      <c r="N75" s="39"/>
      <c r="O75" s="41"/>
    </row>
    <row r="76" spans="2:15" ht="12.75">
      <c r="B76" s="1"/>
      <c r="C76" s="30" t="s">
        <v>22</v>
      </c>
      <c r="D76" s="28"/>
      <c r="E76" s="28"/>
      <c r="F76" s="37"/>
      <c r="G76" s="37"/>
      <c r="I76" s="3"/>
      <c r="J76" s="77"/>
      <c r="K76" s="45" t="s">
        <v>183</v>
      </c>
      <c r="L76" s="3"/>
      <c r="M76" s="42"/>
      <c r="N76" s="41"/>
      <c r="O76" s="37"/>
    </row>
  </sheetData>
  <sheetProtection/>
  <mergeCells count="20">
    <mergeCell ref="J4:J5"/>
    <mergeCell ref="J70:J71"/>
    <mergeCell ref="F58:F59"/>
    <mergeCell ref="J58:J59"/>
    <mergeCell ref="J45:J46"/>
    <mergeCell ref="J23:J24"/>
    <mergeCell ref="F4:F5"/>
    <mergeCell ref="F23:F24"/>
    <mergeCell ref="D4:D5"/>
    <mergeCell ref="E4:E5"/>
    <mergeCell ref="D58:D59"/>
    <mergeCell ref="E58:E59"/>
    <mergeCell ref="D23:D24"/>
    <mergeCell ref="D45:D46"/>
    <mergeCell ref="E23:E24"/>
    <mergeCell ref="D70:D71"/>
    <mergeCell ref="E70:E71"/>
    <mergeCell ref="F70:F71"/>
    <mergeCell ref="F45:F46"/>
    <mergeCell ref="E45:E46"/>
  </mergeCells>
  <printOptions/>
  <pageMargins left="0.15748031496062992" right="0" top="0.2362204724409449" bottom="0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8"/>
  <sheetViews>
    <sheetView tabSelected="1" zoomScalePageLayoutView="0" workbookViewId="0" topLeftCell="A1">
      <selection activeCell="D40" sqref="D40"/>
    </sheetView>
  </sheetViews>
  <sheetFormatPr defaultColWidth="9.140625" defaultRowHeight="12.75"/>
  <cols>
    <col min="1" max="1" width="5.57421875" style="0" customWidth="1"/>
    <col min="2" max="2" width="7.140625" style="0" customWidth="1"/>
    <col min="3" max="3" width="29.57421875" style="0" customWidth="1"/>
    <col min="4" max="4" width="11.7109375" style="0" customWidth="1"/>
    <col min="5" max="5" width="30.7109375" style="0" customWidth="1"/>
    <col min="6" max="6" width="8.28125" style="0" customWidth="1"/>
    <col min="7" max="7" width="7.7109375" style="0" customWidth="1"/>
    <col min="8" max="8" width="6.8515625" style="0" customWidth="1"/>
    <col min="9" max="9" width="5.28125" style="0" customWidth="1"/>
    <col min="10" max="10" width="7.140625" style="0" customWidth="1"/>
    <col min="11" max="11" width="3.8515625" style="0" customWidth="1"/>
    <col min="12" max="12" width="4.421875" style="0" customWidth="1"/>
    <col min="13" max="13" width="7.28125" style="0" customWidth="1"/>
    <col min="14" max="14" width="3.8515625" style="0" customWidth="1"/>
    <col min="15" max="15" width="4.421875" style="0" customWidth="1"/>
  </cols>
  <sheetData>
    <row r="1" spans="2:15" ht="15">
      <c r="B1" s="1"/>
      <c r="C1" s="1"/>
      <c r="D1" s="1"/>
      <c r="E1" s="2" t="s">
        <v>152</v>
      </c>
      <c r="F1" s="1"/>
      <c r="G1" s="1"/>
      <c r="H1" s="3"/>
      <c r="I1" s="1"/>
      <c r="J1" s="1"/>
      <c r="K1" s="1"/>
      <c r="L1" s="1"/>
      <c r="M1" s="1"/>
      <c r="N1" s="1"/>
      <c r="O1" s="1"/>
    </row>
    <row r="2" spans="2:15" ht="12.75">
      <c r="B2" s="1"/>
      <c r="C2" s="1"/>
      <c r="D2" s="1"/>
      <c r="E2" s="4" t="s">
        <v>153</v>
      </c>
      <c r="F2" s="1"/>
      <c r="G2" s="1"/>
      <c r="H2" s="4"/>
      <c r="I2" s="1"/>
      <c r="J2" s="1"/>
      <c r="K2" s="1"/>
      <c r="L2" s="1"/>
      <c r="M2" s="1"/>
      <c r="N2" s="1"/>
      <c r="O2" s="1"/>
    </row>
    <row r="3" spans="2:15" ht="12.75">
      <c r="B3" s="1"/>
      <c r="C3" s="1"/>
      <c r="D3" s="1"/>
      <c r="E3" s="44" t="s">
        <v>185</v>
      </c>
      <c r="F3" s="1"/>
      <c r="G3" s="1"/>
      <c r="H3" s="4"/>
      <c r="I3" s="1"/>
      <c r="J3" s="1"/>
      <c r="K3" s="1"/>
      <c r="L3" s="1"/>
      <c r="M3" s="1"/>
      <c r="N3" s="1"/>
      <c r="O3" s="1"/>
    </row>
    <row r="4" spans="1:15" ht="14.25">
      <c r="A4" s="5" t="s">
        <v>154</v>
      </c>
      <c r="B4" s="5"/>
      <c r="C4" s="6"/>
      <c r="D4" s="6"/>
      <c r="E4" s="6"/>
      <c r="F4" s="6"/>
      <c r="G4" s="7"/>
      <c r="H4" s="7" t="s">
        <v>0</v>
      </c>
      <c r="I4" s="8">
        <v>0.4618055555555556</v>
      </c>
      <c r="J4" s="9"/>
      <c r="K4" s="10"/>
      <c r="L4" s="6"/>
      <c r="M4" s="10"/>
      <c r="N4" s="10"/>
      <c r="O4" s="6"/>
    </row>
    <row r="5" spans="1:15" ht="12.75">
      <c r="A5" s="11" t="s">
        <v>31</v>
      </c>
      <c r="B5" s="11" t="s">
        <v>1</v>
      </c>
      <c r="C5" s="79" t="s">
        <v>2</v>
      </c>
      <c r="D5" s="81" t="s">
        <v>3</v>
      </c>
      <c r="E5" s="81" t="s">
        <v>4</v>
      </c>
      <c r="F5" s="12" t="s">
        <v>5</v>
      </c>
      <c r="G5" s="13" t="s">
        <v>6</v>
      </c>
      <c r="H5" s="14" t="s">
        <v>6</v>
      </c>
      <c r="I5" s="85" t="s">
        <v>7</v>
      </c>
      <c r="J5" s="15" t="s">
        <v>8</v>
      </c>
      <c r="K5" s="16"/>
      <c r="L5" s="17"/>
      <c r="M5" s="15" t="s">
        <v>9</v>
      </c>
      <c r="N5" s="16"/>
      <c r="O5" s="17"/>
    </row>
    <row r="6" spans="1:15" ht="12.75">
      <c r="A6" s="18" t="s">
        <v>10</v>
      </c>
      <c r="B6" s="18" t="s">
        <v>10</v>
      </c>
      <c r="C6" s="80"/>
      <c r="D6" s="82"/>
      <c r="E6" s="82"/>
      <c r="F6" s="19" t="s">
        <v>11</v>
      </c>
      <c r="G6" s="19" t="s">
        <v>12</v>
      </c>
      <c r="H6" s="20" t="s">
        <v>12</v>
      </c>
      <c r="I6" s="86"/>
      <c r="J6" s="21" t="s">
        <v>156</v>
      </c>
      <c r="K6" s="21" t="s">
        <v>13</v>
      </c>
      <c r="L6" s="22" t="s">
        <v>14</v>
      </c>
      <c r="M6" s="21" t="s">
        <v>156</v>
      </c>
      <c r="N6" s="21" t="s">
        <v>13</v>
      </c>
      <c r="O6" s="22" t="s">
        <v>14</v>
      </c>
    </row>
    <row r="7" spans="1:15" ht="15" customHeight="1">
      <c r="A7" s="78" t="s">
        <v>174</v>
      </c>
      <c r="B7" s="51">
        <v>364</v>
      </c>
      <c r="C7" s="52" t="s">
        <v>54</v>
      </c>
      <c r="D7" s="51" t="s">
        <v>18</v>
      </c>
      <c r="E7" s="53" t="s">
        <v>158</v>
      </c>
      <c r="F7" s="23">
        <v>0.5559027777777777</v>
      </c>
      <c r="G7" s="24">
        <f aca="true" t="shared" si="0" ref="G7:G34">IF(F7&gt;I$4,F7-I$4,F7+24-I$4)</f>
        <v>0.09409722222222217</v>
      </c>
      <c r="H7" s="25">
        <f aca="true" t="shared" si="1" ref="H7:H34">HOUR(G7)*60*60+MINUTE(G7)*60+SECOND(G7)</f>
        <v>8130</v>
      </c>
      <c r="I7" s="60">
        <v>1.11</v>
      </c>
      <c r="J7" s="25">
        <f aca="true" t="shared" si="2" ref="J7:J34">H7*I7</f>
        <v>9024.300000000001</v>
      </c>
      <c r="K7" s="26">
        <f aca="true" t="shared" si="3" ref="K7:L34">RANK(J7,J$7:J$35,1)</f>
        <v>1</v>
      </c>
      <c r="L7" s="26">
        <f t="shared" si="3"/>
        <v>1</v>
      </c>
      <c r="M7" s="25">
        <f aca="true" t="shared" si="4" ref="M7:M34">H7*I7</f>
        <v>9024.300000000001</v>
      </c>
      <c r="N7" s="26">
        <f aca="true" t="shared" si="5" ref="N7:O34">RANK(M7,M$7:M$35,1)</f>
        <v>1</v>
      </c>
      <c r="O7" s="26">
        <f t="shared" si="5"/>
        <v>1</v>
      </c>
    </row>
    <row r="8" spans="1:15" ht="15" customHeight="1">
      <c r="A8" s="78" t="s">
        <v>171</v>
      </c>
      <c r="B8" s="53">
        <v>480</v>
      </c>
      <c r="C8" s="53" t="s">
        <v>29</v>
      </c>
      <c r="D8" s="51" t="s">
        <v>15</v>
      </c>
      <c r="E8" s="58" t="s">
        <v>49</v>
      </c>
      <c r="F8" s="23">
        <v>0.5523611111111111</v>
      </c>
      <c r="G8" s="24">
        <f t="shared" si="0"/>
        <v>0.0905555555555555</v>
      </c>
      <c r="H8" s="25">
        <f t="shared" si="1"/>
        <v>7824</v>
      </c>
      <c r="I8" s="60">
        <v>1.159</v>
      </c>
      <c r="J8" s="25">
        <f t="shared" si="2"/>
        <v>9068.016</v>
      </c>
      <c r="K8" s="26">
        <f t="shared" si="3"/>
        <v>2</v>
      </c>
      <c r="L8" s="26">
        <f t="shared" si="3"/>
        <v>2</v>
      </c>
      <c r="M8" s="25">
        <f t="shared" si="4"/>
        <v>9068.016</v>
      </c>
      <c r="N8" s="26">
        <f t="shared" si="5"/>
        <v>2</v>
      </c>
      <c r="O8" s="26">
        <f t="shared" si="5"/>
        <v>2</v>
      </c>
    </row>
    <row r="9" spans="1:15" ht="15" customHeight="1">
      <c r="A9" s="78" t="s">
        <v>170</v>
      </c>
      <c r="B9" s="51">
        <v>532</v>
      </c>
      <c r="C9" s="53" t="s">
        <v>47</v>
      </c>
      <c r="D9" s="51" t="s">
        <v>15</v>
      </c>
      <c r="E9" s="58" t="s">
        <v>48</v>
      </c>
      <c r="F9" s="23">
        <v>0.5531828703703704</v>
      </c>
      <c r="G9" s="24">
        <f t="shared" si="0"/>
        <v>0.09137731481481481</v>
      </c>
      <c r="H9" s="25">
        <f t="shared" si="1"/>
        <v>7895</v>
      </c>
      <c r="I9" s="60">
        <v>1.16</v>
      </c>
      <c r="J9" s="25">
        <f t="shared" si="2"/>
        <v>9158.199999999999</v>
      </c>
      <c r="K9" s="26">
        <f t="shared" si="3"/>
        <v>3</v>
      </c>
      <c r="L9" s="26">
        <f t="shared" si="3"/>
        <v>3</v>
      </c>
      <c r="M9" s="25">
        <f t="shared" si="4"/>
        <v>9158.199999999999</v>
      </c>
      <c r="N9" s="26">
        <f t="shared" si="5"/>
        <v>3</v>
      </c>
      <c r="O9" s="26">
        <f t="shared" si="5"/>
        <v>3</v>
      </c>
    </row>
    <row r="10" spans="1:15" ht="15" customHeight="1">
      <c r="A10" s="78" t="s">
        <v>166</v>
      </c>
      <c r="B10" s="51" t="s">
        <v>27</v>
      </c>
      <c r="C10" s="52" t="s">
        <v>28</v>
      </c>
      <c r="D10" s="56" t="s">
        <v>15</v>
      </c>
      <c r="E10" s="56" t="s">
        <v>157</v>
      </c>
      <c r="F10" s="23">
        <v>0.5528703703703703</v>
      </c>
      <c r="G10" s="24">
        <f t="shared" si="0"/>
        <v>0.09106481481481477</v>
      </c>
      <c r="H10" s="25">
        <f t="shared" si="1"/>
        <v>7868</v>
      </c>
      <c r="I10" s="60">
        <v>1.166</v>
      </c>
      <c r="J10" s="25">
        <f t="shared" si="2"/>
        <v>9174.088</v>
      </c>
      <c r="K10" s="26">
        <f t="shared" si="3"/>
        <v>4</v>
      </c>
      <c r="L10" s="26">
        <f t="shared" si="3"/>
        <v>4</v>
      </c>
      <c r="M10" s="25">
        <f t="shared" si="4"/>
        <v>9174.088</v>
      </c>
      <c r="N10" s="26">
        <f t="shared" si="5"/>
        <v>4</v>
      </c>
      <c r="O10" s="26">
        <f t="shared" si="5"/>
        <v>4</v>
      </c>
    </row>
    <row r="11" spans="1:15" ht="15" customHeight="1">
      <c r="A11" s="78" t="s">
        <v>168</v>
      </c>
      <c r="B11" s="51">
        <v>7400</v>
      </c>
      <c r="C11" s="53" t="s">
        <v>43</v>
      </c>
      <c r="D11" s="51" t="s">
        <v>15</v>
      </c>
      <c r="E11" s="53" t="s">
        <v>44</v>
      </c>
      <c r="F11" s="23">
        <v>0.553125</v>
      </c>
      <c r="G11" s="24">
        <f t="shared" si="0"/>
        <v>0.0913194444444444</v>
      </c>
      <c r="H11" s="25">
        <f t="shared" si="1"/>
        <v>7890</v>
      </c>
      <c r="I11" s="60">
        <v>1.165</v>
      </c>
      <c r="J11" s="25">
        <f t="shared" si="2"/>
        <v>9191.85</v>
      </c>
      <c r="K11" s="26">
        <f t="shared" si="3"/>
        <v>5</v>
      </c>
      <c r="L11" s="26">
        <f t="shared" si="3"/>
        <v>5</v>
      </c>
      <c r="M11" s="25">
        <f t="shared" si="4"/>
        <v>9191.85</v>
      </c>
      <c r="N11" s="26">
        <f t="shared" si="5"/>
        <v>5</v>
      </c>
      <c r="O11" s="26">
        <f t="shared" si="5"/>
        <v>5</v>
      </c>
    </row>
    <row r="12" spans="1:15" ht="15" customHeight="1">
      <c r="A12" s="78" t="s">
        <v>172</v>
      </c>
      <c r="B12" s="51">
        <v>1245</v>
      </c>
      <c r="C12" s="53" t="s">
        <v>50</v>
      </c>
      <c r="D12" s="56" t="s">
        <v>51</v>
      </c>
      <c r="E12" s="59" t="s">
        <v>52</v>
      </c>
      <c r="F12" s="23">
        <v>0.5560648148148148</v>
      </c>
      <c r="G12" s="24">
        <f t="shared" si="0"/>
        <v>0.09425925925925926</v>
      </c>
      <c r="H12" s="25">
        <f t="shared" si="1"/>
        <v>8144</v>
      </c>
      <c r="I12" s="60">
        <v>1.136</v>
      </c>
      <c r="J12" s="25">
        <f t="shared" si="2"/>
        <v>9251.583999999999</v>
      </c>
      <c r="K12" s="26">
        <f t="shared" si="3"/>
        <v>6</v>
      </c>
      <c r="L12" s="26">
        <f t="shared" si="3"/>
        <v>6</v>
      </c>
      <c r="M12" s="25">
        <f t="shared" si="4"/>
        <v>9251.583999999999</v>
      </c>
      <c r="N12" s="26">
        <f t="shared" si="5"/>
        <v>6</v>
      </c>
      <c r="O12" s="26">
        <f t="shared" si="5"/>
        <v>6</v>
      </c>
    </row>
    <row r="13" spans="1:15" ht="15" customHeight="1">
      <c r="A13" s="78" t="s">
        <v>180</v>
      </c>
      <c r="B13" s="51">
        <v>518</v>
      </c>
      <c r="C13" s="53" t="s">
        <v>69</v>
      </c>
      <c r="D13" s="59" t="s">
        <v>59</v>
      </c>
      <c r="E13" s="56" t="s">
        <v>161</v>
      </c>
      <c r="F13" s="23">
        <v>0.5628356481481481</v>
      </c>
      <c r="G13" s="24">
        <f t="shared" si="0"/>
        <v>0.10103009259259255</v>
      </c>
      <c r="H13" s="25">
        <f t="shared" si="1"/>
        <v>8729</v>
      </c>
      <c r="I13" s="60">
        <v>1.073</v>
      </c>
      <c r="J13" s="25">
        <f t="shared" si="2"/>
        <v>9366.216999999999</v>
      </c>
      <c r="K13" s="26">
        <f t="shared" si="3"/>
        <v>7</v>
      </c>
      <c r="L13" s="26">
        <f t="shared" si="3"/>
        <v>7</v>
      </c>
      <c r="M13" s="25">
        <f t="shared" si="4"/>
        <v>9366.216999999999</v>
      </c>
      <c r="N13" s="26">
        <f t="shared" si="5"/>
        <v>7</v>
      </c>
      <c r="O13" s="26">
        <f t="shared" si="5"/>
        <v>7</v>
      </c>
    </row>
    <row r="14" spans="1:15" ht="15" customHeight="1">
      <c r="A14" s="78" t="s">
        <v>177</v>
      </c>
      <c r="B14" s="51">
        <v>1358</v>
      </c>
      <c r="C14" s="52" t="s">
        <v>61</v>
      </c>
      <c r="D14" s="53" t="s">
        <v>62</v>
      </c>
      <c r="E14" s="51" t="s">
        <v>63</v>
      </c>
      <c r="F14" s="23">
        <v>0.5619791666666667</v>
      </c>
      <c r="G14" s="24">
        <f t="shared" si="0"/>
        <v>0.10017361111111112</v>
      </c>
      <c r="H14" s="25">
        <f t="shared" si="1"/>
        <v>8655</v>
      </c>
      <c r="I14" s="60">
        <v>1.083</v>
      </c>
      <c r="J14" s="25">
        <f t="shared" si="2"/>
        <v>9373.365</v>
      </c>
      <c r="K14" s="26">
        <f t="shared" si="3"/>
        <v>8</v>
      </c>
      <c r="L14" s="26">
        <f t="shared" si="3"/>
        <v>8</v>
      </c>
      <c r="M14" s="25">
        <f t="shared" si="4"/>
        <v>9373.365</v>
      </c>
      <c r="N14" s="26">
        <f t="shared" si="5"/>
        <v>8</v>
      </c>
      <c r="O14" s="26">
        <f t="shared" si="5"/>
        <v>8</v>
      </c>
    </row>
    <row r="15" spans="1:15" ht="15" customHeight="1">
      <c r="A15" s="47">
        <v>22</v>
      </c>
      <c r="B15" s="51">
        <v>1582</v>
      </c>
      <c r="C15" s="53" t="s">
        <v>81</v>
      </c>
      <c r="D15" s="51" t="s">
        <v>20</v>
      </c>
      <c r="E15" s="56" t="s">
        <v>82</v>
      </c>
      <c r="F15" s="23">
        <v>0.5663425925925926</v>
      </c>
      <c r="G15" s="24">
        <f t="shared" si="0"/>
        <v>0.10453703703703698</v>
      </c>
      <c r="H15" s="25">
        <f t="shared" si="1"/>
        <v>9032</v>
      </c>
      <c r="I15" s="60">
        <v>1.038</v>
      </c>
      <c r="J15" s="25">
        <f t="shared" si="2"/>
        <v>9375.216</v>
      </c>
      <c r="K15" s="26">
        <f t="shared" si="3"/>
        <v>9</v>
      </c>
      <c r="L15" s="26">
        <f t="shared" si="3"/>
        <v>9</v>
      </c>
      <c r="M15" s="25">
        <f t="shared" si="4"/>
        <v>9375.216</v>
      </c>
      <c r="N15" s="26">
        <f t="shared" si="5"/>
        <v>9</v>
      </c>
      <c r="O15" s="26">
        <f t="shared" si="5"/>
        <v>9</v>
      </c>
    </row>
    <row r="16" spans="1:15" ht="15" customHeight="1">
      <c r="A16" s="78" t="s">
        <v>165</v>
      </c>
      <c r="B16" s="51">
        <v>2072</v>
      </c>
      <c r="C16" s="53" t="s">
        <v>38</v>
      </c>
      <c r="D16" s="51" t="s">
        <v>39</v>
      </c>
      <c r="E16" s="58" t="s">
        <v>40</v>
      </c>
      <c r="F16" s="23">
        <v>0.5550231481481481</v>
      </c>
      <c r="G16" s="24">
        <f t="shared" si="0"/>
        <v>0.09321759259259255</v>
      </c>
      <c r="H16" s="25">
        <f t="shared" si="1"/>
        <v>8054</v>
      </c>
      <c r="I16" s="60">
        <v>1.167</v>
      </c>
      <c r="J16" s="25">
        <f t="shared" si="2"/>
        <v>9399.018</v>
      </c>
      <c r="K16" s="26">
        <f t="shared" si="3"/>
        <v>10</v>
      </c>
      <c r="L16" s="26">
        <f t="shared" si="3"/>
        <v>10</v>
      </c>
      <c r="M16" s="25">
        <f t="shared" si="4"/>
        <v>9399.018</v>
      </c>
      <c r="N16" s="26">
        <f t="shared" si="5"/>
        <v>10</v>
      </c>
      <c r="O16" s="26">
        <f t="shared" si="5"/>
        <v>10</v>
      </c>
    </row>
    <row r="17" spans="1:15" ht="15" customHeight="1">
      <c r="A17" s="78" t="s">
        <v>178</v>
      </c>
      <c r="B17" s="51">
        <v>907</v>
      </c>
      <c r="C17" s="53" t="s">
        <v>64</v>
      </c>
      <c r="D17" s="51" t="s">
        <v>19</v>
      </c>
      <c r="E17" s="58" t="s">
        <v>65</v>
      </c>
      <c r="F17" s="23">
        <v>0.5628125</v>
      </c>
      <c r="G17" s="24">
        <f>IF(F17&gt;I$4,F17-I$4,F17+24-I$4)</f>
        <v>0.10100694444444447</v>
      </c>
      <c r="H17" s="25">
        <f>HOUR(G17)*60*60+MINUTE(G17)*60+SECOND(G17)</f>
        <v>8727</v>
      </c>
      <c r="I17" s="60">
        <v>1.082</v>
      </c>
      <c r="J17" s="25">
        <f>H17*I17</f>
        <v>9442.614000000001</v>
      </c>
      <c r="K17" s="26">
        <f aca="true" t="shared" si="6" ref="K17:L21">RANK(J17,J$7:J$35,1)</f>
        <v>11</v>
      </c>
      <c r="L17" s="26">
        <f t="shared" si="6"/>
        <v>11</v>
      </c>
      <c r="M17" s="25">
        <f>H17*I17</f>
        <v>9442.614000000001</v>
      </c>
      <c r="N17" s="26">
        <f aca="true" t="shared" si="7" ref="N17:O21">RANK(M17,M$7:M$35,1)</f>
        <v>11</v>
      </c>
      <c r="O17" s="26">
        <f t="shared" si="7"/>
        <v>11</v>
      </c>
    </row>
    <row r="18" spans="1:15" ht="15" customHeight="1">
      <c r="A18" s="47">
        <v>26</v>
      </c>
      <c r="B18" s="51">
        <v>818</v>
      </c>
      <c r="C18" s="53" t="s">
        <v>159</v>
      </c>
      <c r="D18" s="51" t="s">
        <v>30</v>
      </c>
      <c r="E18" s="55" t="s">
        <v>160</v>
      </c>
      <c r="F18" s="23">
        <v>0.5686226851851852</v>
      </c>
      <c r="G18" s="24">
        <f>IF(F18&gt;I$4,F18-I$4,F18+24-I$4)</f>
        <v>0.10681712962962964</v>
      </c>
      <c r="H18" s="25">
        <f>HOUR(G18)*60*60+MINUTE(G18)*60+SECOND(G18)</f>
        <v>9229</v>
      </c>
      <c r="I18" s="60">
        <v>1.029</v>
      </c>
      <c r="J18" s="25">
        <f>H18*I18</f>
        <v>9496.641</v>
      </c>
      <c r="K18" s="26">
        <f t="shared" si="6"/>
        <v>12</v>
      </c>
      <c r="L18" s="26">
        <f t="shared" si="6"/>
        <v>12</v>
      </c>
      <c r="M18" s="25">
        <f>H18*I18</f>
        <v>9496.641</v>
      </c>
      <c r="N18" s="26">
        <f t="shared" si="7"/>
        <v>12</v>
      </c>
      <c r="O18" s="26">
        <f t="shared" si="7"/>
        <v>12</v>
      </c>
    </row>
    <row r="19" spans="1:15" ht="15" customHeight="1">
      <c r="A19" s="47">
        <v>25</v>
      </c>
      <c r="B19" s="51">
        <v>1997</v>
      </c>
      <c r="C19" s="53" t="s">
        <v>88</v>
      </c>
      <c r="D19" s="54" t="s">
        <v>89</v>
      </c>
      <c r="E19" s="56" t="s">
        <v>90</v>
      </c>
      <c r="F19" s="23">
        <v>0.5685648148148148</v>
      </c>
      <c r="G19" s="24">
        <f>IF(F19&gt;I$4,F19-I$4,F19+24-I$4)</f>
        <v>0.10675925925925922</v>
      </c>
      <c r="H19" s="25">
        <f>HOUR(G19)*60*60+MINUTE(G19)*60+SECOND(G19)</f>
        <v>9224</v>
      </c>
      <c r="I19" s="60">
        <v>1.031</v>
      </c>
      <c r="J19" s="25">
        <f>H19*I19</f>
        <v>9509.944</v>
      </c>
      <c r="K19" s="26">
        <f t="shared" si="6"/>
        <v>13</v>
      </c>
      <c r="L19" s="26">
        <f t="shared" si="6"/>
        <v>13</v>
      </c>
      <c r="M19" s="25">
        <f>H19*I19</f>
        <v>9509.944</v>
      </c>
      <c r="N19" s="26">
        <f t="shared" si="7"/>
        <v>13</v>
      </c>
      <c r="O19" s="26">
        <f t="shared" si="7"/>
        <v>13</v>
      </c>
    </row>
    <row r="20" spans="1:15" ht="15" customHeight="1">
      <c r="A20" s="78" t="s">
        <v>175</v>
      </c>
      <c r="B20" s="51">
        <v>441</v>
      </c>
      <c r="C20" s="53" t="s">
        <v>55</v>
      </c>
      <c r="D20" s="53" t="s">
        <v>56</v>
      </c>
      <c r="E20" s="53" t="s">
        <v>57</v>
      </c>
      <c r="F20" s="23">
        <v>0.5618981481481481</v>
      </c>
      <c r="G20" s="24">
        <f>IF(F20&gt;I$4,F20-I$4,F20+24-I$4)</f>
        <v>0.10009259259259251</v>
      </c>
      <c r="H20" s="25">
        <f>HOUR(G20)*60*60+MINUTE(G20)*60+SECOND(G20)</f>
        <v>8648</v>
      </c>
      <c r="I20" s="60">
        <v>1.101</v>
      </c>
      <c r="J20" s="25">
        <f>H20*I20</f>
        <v>9521.448</v>
      </c>
      <c r="K20" s="26">
        <f t="shared" si="6"/>
        <v>14</v>
      </c>
      <c r="L20" s="26">
        <f t="shared" si="6"/>
        <v>14</v>
      </c>
      <c r="M20" s="25">
        <f>H20*I20</f>
        <v>9521.448</v>
      </c>
      <c r="N20" s="26">
        <f t="shared" si="7"/>
        <v>14</v>
      </c>
      <c r="O20" s="26">
        <f t="shared" si="7"/>
        <v>14</v>
      </c>
    </row>
    <row r="21" spans="1:15" ht="15" customHeight="1">
      <c r="A21" s="78" t="s">
        <v>173</v>
      </c>
      <c r="B21" s="53">
        <v>1807</v>
      </c>
      <c r="C21" s="53" t="s">
        <v>16</v>
      </c>
      <c r="D21" s="56" t="s">
        <v>17</v>
      </c>
      <c r="E21" s="56" t="s">
        <v>53</v>
      </c>
      <c r="F21" s="23">
        <v>0.5609259259259259</v>
      </c>
      <c r="G21" s="24">
        <f>IF(F21&gt;I$4,F21-I$4,F21+24-I$4)</f>
        <v>0.09912037037037036</v>
      </c>
      <c r="H21" s="25">
        <f>HOUR(G21)*60*60+MINUTE(G21)*60+SECOND(G21)</f>
        <v>8564</v>
      </c>
      <c r="I21" s="60">
        <v>1.134</v>
      </c>
      <c r="J21" s="25">
        <f>H21*I21</f>
        <v>9711.576</v>
      </c>
      <c r="K21" s="26">
        <f t="shared" si="6"/>
        <v>15</v>
      </c>
      <c r="L21" s="26">
        <f t="shared" si="6"/>
        <v>15</v>
      </c>
      <c r="M21" s="25">
        <f>H21*I21</f>
        <v>9711.576</v>
      </c>
      <c r="N21" s="26">
        <f t="shared" si="7"/>
        <v>15</v>
      </c>
      <c r="O21" s="26">
        <f t="shared" si="7"/>
        <v>15</v>
      </c>
    </row>
    <row r="22" spans="1:15" ht="15" customHeight="1">
      <c r="A22" s="78" t="s">
        <v>169</v>
      </c>
      <c r="B22" s="53">
        <v>77777</v>
      </c>
      <c r="C22" s="57" t="s">
        <v>45</v>
      </c>
      <c r="D22" s="56" t="s">
        <v>15</v>
      </c>
      <c r="E22" s="59" t="s">
        <v>46</v>
      </c>
      <c r="F22" s="23">
        <v>0.5591898148148148</v>
      </c>
      <c r="G22" s="24">
        <f t="shared" si="0"/>
        <v>0.0973842592592592</v>
      </c>
      <c r="H22" s="25">
        <f t="shared" si="1"/>
        <v>8414</v>
      </c>
      <c r="I22" s="61">
        <v>1.162</v>
      </c>
      <c r="J22" s="25">
        <f t="shared" si="2"/>
        <v>9777.068</v>
      </c>
      <c r="K22" s="26">
        <f t="shared" si="3"/>
        <v>16</v>
      </c>
      <c r="L22" s="26">
        <f t="shared" si="3"/>
        <v>16</v>
      </c>
      <c r="M22" s="25">
        <f t="shared" si="4"/>
        <v>9777.068</v>
      </c>
      <c r="N22" s="26">
        <f t="shared" si="5"/>
        <v>16</v>
      </c>
      <c r="O22" s="26">
        <f t="shared" si="5"/>
        <v>16</v>
      </c>
    </row>
    <row r="23" spans="1:15" ht="15" customHeight="1">
      <c r="A23" s="47">
        <v>20</v>
      </c>
      <c r="B23" s="56">
        <v>471</v>
      </c>
      <c r="C23" s="57" t="s">
        <v>77</v>
      </c>
      <c r="D23" s="56" t="s">
        <v>20</v>
      </c>
      <c r="E23" s="59" t="s">
        <v>78</v>
      </c>
      <c r="F23" s="23">
        <v>0.5707407407407408</v>
      </c>
      <c r="G23" s="24">
        <f t="shared" si="0"/>
        <v>0.10893518518518519</v>
      </c>
      <c r="H23" s="25">
        <f t="shared" si="1"/>
        <v>9412</v>
      </c>
      <c r="I23" s="60">
        <v>1.04</v>
      </c>
      <c r="J23" s="25">
        <f t="shared" si="2"/>
        <v>9788.48</v>
      </c>
      <c r="K23" s="26">
        <f t="shared" si="3"/>
        <v>17</v>
      </c>
      <c r="L23" s="26">
        <f t="shared" si="3"/>
        <v>17</v>
      </c>
      <c r="M23" s="25">
        <f t="shared" si="4"/>
        <v>9788.48</v>
      </c>
      <c r="N23" s="26">
        <f t="shared" si="5"/>
        <v>17</v>
      </c>
      <c r="O23" s="26">
        <f t="shared" si="5"/>
        <v>17</v>
      </c>
    </row>
    <row r="24" spans="1:15" ht="15" customHeight="1">
      <c r="A24" s="47">
        <v>28</v>
      </c>
      <c r="B24" s="51">
        <v>2071</v>
      </c>
      <c r="C24" s="67" t="s">
        <v>93</v>
      </c>
      <c r="D24" s="51" t="s">
        <v>30</v>
      </c>
      <c r="E24" s="66" t="s">
        <v>94</v>
      </c>
      <c r="F24" s="23">
        <v>0.572962962962963</v>
      </c>
      <c r="G24" s="24">
        <f t="shared" si="0"/>
        <v>0.11115740740740743</v>
      </c>
      <c r="H24" s="25">
        <f t="shared" si="1"/>
        <v>9604</v>
      </c>
      <c r="I24" s="60">
        <v>1.022</v>
      </c>
      <c r="J24" s="25">
        <f t="shared" si="2"/>
        <v>9815.288</v>
      </c>
      <c r="K24" s="26">
        <f t="shared" si="3"/>
        <v>18</v>
      </c>
      <c r="L24" s="26">
        <f t="shared" si="3"/>
        <v>18</v>
      </c>
      <c r="M24" s="25">
        <f t="shared" si="4"/>
        <v>9815.288</v>
      </c>
      <c r="N24" s="26">
        <f t="shared" si="5"/>
        <v>18</v>
      </c>
      <c r="O24" s="26">
        <f t="shared" si="5"/>
        <v>18</v>
      </c>
    </row>
    <row r="25" spans="1:15" ht="15" customHeight="1">
      <c r="A25" s="47">
        <v>27</v>
      </c>
      <c r="B25" s="56">
        <v>965</v>
      </c>
      <c r="C25" s="57" t="s">
        <v>91</v>
      </c>
      <c r="D25" s="56" t="s">
        <v>89</v>
      </c>
      <c r="E25" s="59" t="s">
        <v>92</v>
      </c>
      <c r="F25" s="23">
        <v>0.5727893518518519</v>
      </c>
      <c r="G25" s="24">
        <f t="shared" si="0"/>
        <v>0.11098379629629629</v>
      </c>
      <c r="H25" s="25">
        <f t="shared" si="1"/>
        <v>9589</v>
      </c>
      <c r="I25" s="61">
        <v>1.027</v>
      </c>
      <c r="J25" s="25">
        <f t="shared" si="2"/>
        <v>9847.902999999998</v>
      </c>
      <c r="K25" s="26">
        <f t="shared" si="3"/>
        <v>19</v>
      </c>
      <c r="L25" s="26">
        <f t="shared" si="3"/>
        <v>19</v>
      </c>
      <c r="M25" s="25">
        <f t="shared" si="4"/>
        <v>9847.902999999998</v>
      </c>
      <c r="N25" s="26">
        <f t="shared" si="5"/>
        <v>19</v>
      </c>
      <c r="O25" s="26">
        <f t="shared" si="5"/>
        <v>19</v>
      </c>
    </row>
    <row r="26" spans="1:15" ht="15" customHeight="1">
      <c r="A26" s="47">
        <v>23</v>
      </c>
      <c r="B26" s="51">
        <v>105</v>
      </c>
      <c r="C26" s="67" t="s">
        <v>83</v>
      </c>
      <c r="D26" s="51" t="s">
        <v>20</v>
      </c>
      <c r="E26" s="66" t="s">
        <v>84</v>
      </c>
      <c r="F26" s="23">
        <v>0.5717245370370371</v>
      </c>
      <c r="G26" s="24">
        <f t="shared" si="0"/>
        <v>0.10991898148148149</v>
      </c>
      <c r="H26" s="25">
        <f t="shared" si="1"/>
        <v>9497</v>
      </c>
      <c r="I26" s="60">
        <v>1.038</v>
      </c>
      <c r="J26" s="25">
        <f t="shared" si="2"/>
        <v>9857.886</v>
      </c>
      <c r="K26" s="26">
        <f t="shared" si="3"/>
        <v>20</v>
      </c>
      <c r="L26" s="26">
        <f t="shared" si="3"/>
        <v>20</v>
      </c>
      <c r="M26" s="25">
        <f t="shared" si="4"/>
        <v>9857.886</v>
      </c>
      <c r="N26" s="26">
        <f t="shared" si="5"/>
        <v>20</v>
      </c>
      <c r="O26" s="26">
        <f t="shared" si="5"/>
        <v>20</v>
      </c>
    </row>
    <row r="27" spans="1:15" ht="15" customHeight="1">
      <c r="A27" s="47">
        <v>17</v>
      </c>
      <c r="B27" s="51">
        <v>3030</v>
      </c>
      <c r="C27" s="67" t="s">
        <v>70</v>
      </c>
      <c r="D27" s="54" t="s">
        <v>67</v>
      </c>
      <c r="E27" s="66" t="s">
        <v>71</v>
      </c>
      <c r="F27" s="23">
        <v>0.5694212962962962</v>
      </c>
      <c r="G27" s="24">
        <f t="shared" si="0"/>
        <v>0.10761574074074065</v>
      </c>
      <c r="H27" s="25">
        <f t="shared" si="1"/>
        <v>9298</v>
      </c>
      <c r="I27" s="60">
        <v>1.067</v>
      </c>
      <c r="J27" s="25">
        <f t="shared" si="2"/>
        <v>9920.966</v>
      </c>
      <c r="K27" s="26">
        <f t="shared" si="3"/>
        <v>21</v>
      </c>
      <c r="L27" s="26">
        <f t="shared" si="3"/>
        <v>21</v>
      </c>
      <c r="M27" s="25">
        <f t="shared" si="4"/>
        <v>9920.966</v>
      </c>
      <c r="N27" s="26">
        <f t="shared" si="5"/>
        <v>21</v>
      </c>
      <c r="O27" s="26">
        <f t="shared" si="5"/>
        <v>21</v>
      </c>
    </row>
    <row r="28" spans="1:15" ht="15" customHeight="1">
      <c r="A28" s="47">
        <v>21</v>
      </c>
      <c r="B28" s="51">
        <v>508</v>
      </c>
      <c r="C28" s="53" t="s">
        <v>79</v>
      </c>
      <c r="D28" s="53" t="s">
        <v>20</v>
      </c>
      <c r="E28" s="56" t="s">
        <v>80</v>
      </c>
      <c r="F28" s="23">
        <v>0.5730324074074075</v>
      </c>
      <c r="G28" s="24">
        <f t="shared" si="0"/>
        <v>0.11122685185185188</v>
      </c>
      <c r="H28" s="25">
        <f t="shared" si="1"/>
        <v>9610</v>
      </c>
      <c r="I28" s="60">
        <v>1.038</v>
      </c>
      <c r="J28" s="25">
        <f t="shared" si="2"/>
        <v>9975.18</v>
      </c>
      <c r="K28" s="26">
        <f t="shared" si="3"/>
        <v>22</v>
      </c>
      <c r="L28" s="26">
        <f t="shared" si="3"/>
        <v>22</v>
      </c>
      <c r="M28" s="25">
        <f t="shared" si="4"/>
        <v>9975.18</v>
      </c>
      <c r="N28" s="26">
        <f t="shared" si="5"/>
        <v>22</v>
      </c>
      <c r="O28" s="26">
        <f t="shared" si="5"/>
        <v>22</v>
      </c>
    </row>
    <row r="29" spans="1:15" ht="15" customHeight="1">
      <c r="A29" s="47">
        <v>29</v>
      </c>
      <c r="B29" s="54" t="s">
        <v>95</v>
      </c>
      <c r="C29" s="56" t="s">
        <v>96</v>
      </c>
      <c r="D29" s="56" t="s">
        <v>30</v>
      </c>
      <c r="E29" s="56" t="s">
        <v>97</v>
      </c>
      <c r="F29" s="23">
        <v>0.5760532407407407</v>
      </c>
      <c r="G29" s="24">
        <f t="shared" si="0"/>
        <v>0.11424768518518513</v>
      </c>
      <c r="H29" s="25">
        <f t="shared" si="1"/>
        <v>9871</v>
      </c>
      <c r="I29" s="60">
        <v>1.021</v>
      </c>
      <c r="J29" s="25">
        <f t="shared" si="2"/>
        <v>10078.291</v>
      </c>
      <c r="K29" s="26">
        <f t="shared" si="3"/>
        <v>23</v>
      </c>
      <c r="L29" s="26">
        <f t="shared" si="3"/>
        <v>23</v>
      </c>
      <c r="M29" s="25">
        <f t="shared" si="4"/>
        <v>10078.291</v>
      </c>
      <c r="N29" s="26">
        <f t="shared" si="5"/>
        <v>23</v>
      </c>
      <c r="O29" s="26">
        <f t="shared" si="5"/>
        <v>23</v>
      </c>
    </row>
    <row r="30" spans="1:15" ht="15" customHeight="1">
      <c r="A30" s="47">
        <v>24</v>
      </c>
      <c r="B30" s="54">
        <v>355</v>
      </c>
      <c r="C30" s="53" t="s">
        <v>85</v>
      </c>
      <c r="D30" s="56" t="s">
        <v>86</v>
      </c>
      <c r="E30" s="56" t="s">
        <v>87</v>
      </c>
      <c r="F30" s="23">
        <v>0.5758217592592593</v>
      </c>
      <c r="G30" s="24">
        <f t="shared" si="0"/>
        <v>0.11401620370370369</v>
      </c>
      <c r="H30" s="25">
        <f t="shared" si="1"/>
        <v>9851</v>
      </c>
      <c r="I30" s="60">
        <v>1.033</v>
      </c>
      <c r="J30" s="25">
        <f t="shared" si="2"/>
        <v>10176.082999999999</v>
      </c>
      <c r="K30" s="26">
        <f t="shared" si="3"/>
        <v>24</v>
      </c>
      <c r="L30" s="26">
        <f t="shared" si="3"/>
        <v>24</v>
      </c>
      <c r="M30" s="25">
        <f t="shared" si="4"/>
        <v>10176.082999999999</v>
      </c>
      <c r="N30" s="26">
        <f t="shared" si="5"/>
        <v>24</v>
      </c>
      <c r="O30" s="26">
        <f t="shared" si="5"/>
        <v>24</v>
      </c>
    </row>
    <row r="31" spans="1:15" ht="15" customHeight="1">
      <c r="A31" s="47">
        <v>19</v>
      </c>
      <c r="B31" s="56">
        <v>2020</v>
      </c>
      <c r="C31" s="57" t="s">
        <v>74</v>
      </c>
      <c r="D31" s="56" t="s">
        <v>75</v>
      </c>
      <c r="E31" s="59" t="s">
        <v>76</v>
      </c>
      <c r="F31" s="23">
        <v>0.5757523148148148</v>
      </c>
      <c r="G31" s="24">
        <f t="shared" si="0"/>
        <v>0.11394675925925923</v>
      </c>
      <c r="H31" s="25">
        <f t="shared" si="1"/>
        <v>9845</v>
      </c>
      <c r="I31" s="61">
        <v>1.042</v>
      </c>
      <c r="J31" s="25">
        <f t="shared" si="2"/>
        <v>10258.49</v>
      </c>
      <c r="K31" s="26">
        <f t="shared" si="3"/>
        <v>25</v>
      </c>
      <c r="L31" s="26">
        <f t="shared" si="3"/>
        <v>25</v>
      </c>
      <c r="M31" s="25">
        <f t="shared" si="4"/>
        <v>10258.49</v>
      </c>
      <c r="N31" s="26">
        <f t="shared" si="5"/>
        <v>25</v>
      </c>
      <c r="O31" s="26">
        <f t="shared" si="5"/>
        <v>25</v>
      </c>
    </row>
    <row r="32" spans="1:15" ht="15" customHeight="1">
      <c r="A32" s="78" t="s">
        <v>167</v>
      </c>
      <c r="B32" s="53">
        <v>2040</v>
      </c>
      <c r="C32" s="53" t="s">
        <v>41</v>
      </c>
      <c r="D32" s="56" t="s">
        <v>39</v>
      </c>
      <c r="E32" s="56" t="s">
        <v>42</v>
      </c>
      <c r="F32" s="23">
        <v>0.5652777777777778</v>
      </c>
      <c r="G32" s="24">
        <f t="shared" si="0"/>
        <v>0.10347222222222219</v>
      </c>
      <c r="H32" s="25">
        <f t="shared" si="1"/>
        <v>8940</v>
      </c>
      <c r="I32" s="61">
        <v>1.166</v>
      </c>
      <c r="J32" s="25">
        <f t="shared" si="2"/>
        <v>10424.039999999999</v>
      </c>
      <c r="K32" s="26">
        <f t="shared" si="3"/>
        <v>26</v>
      </c>
      <c r="L32" s="26">
        <f t="shared" si="3"/>
        <v>26</v>
      </c>
      <c r="M32" s="25">
        <f t="shared" si="4"/>
        <v>10424.039999999999</v>
      </c>
      <c r="N32" s="26">
        <f t="shared" si="5"/>
        <v>26</v>
      </c>
      <c r="O32" s="26">
        <f t="shared" si="5"/>
        <v>26</v>
      </c>
    </row>
    <row r="33" spans="1:15" ht="15" customHeight="1">
      <c r="A33" s="47">
        <v>18</v>
      </c>
      <c r="B33" s="53">
        <v>531</v>
      </c>
      <c r="C33" s="53" t="s">
        <v>72</v>
      </c>
      <c r="D33" s="56" t="s">
        <v>67</v>
      </c>
      <c r="E33" s="56" t="s">
        <v>73</v>
      </c>
      <c r="F33" s="23">
        <v>0.5790393518518518</v>
      </c>
      <c r="G33" s="24">
        <f t="shared" si="0"/>
        <v>0.11723379629629627</v>
      </c>
      <c r="H33" s="25">
        <f t="shared" si="1"/>
        <v>10129</v>
      </c>
      <c r="I33" s="61">
        <v>1.065</v>
      </c>
      <c r="J33" s="25">
        <f t="shared" si="2"/>
        <v>10787.385</v>
      </c>
      <c r="K33" s="26">
        <f t="shared" si="3"/>
        <v>27</v>
      </c>
      <c r="L33" s="26">
        <f t="shared" si="3"/>
        <v>27</v>
      </c>
      <c r="M33" s="25">
        <f t="shared" si="4"/>
        <v>10787.385</v>
      </c>
      <c r="N33" s="26">
        <f t="shared" si="5"/>
        <v>27</v>
      </c>
      <c r="O33" s="26">
        <f t="shared" si="5"/>
        <v>27</v>
      </c>
    </row>
    <row r="34" spans="1:15" ht="15" customHeight="1">
      <c r="A34" s="78" t="s">
        <v>176</v>
      </c>
      <c r="B34" s="53">
        <v>300</v>
      </c>
      <c r="C34" s="53" t="s">
        <v>58</v>
      </c>
      <c r="D34" s="53" t="s">
        <v>59</v>
      </c>
      <c r="E34" s="53" t="s">
        <v>60</v>
      </c>
      <c r="F34" s="23">
        <v>0.5939930555555556</v>
      </c>
      <c r="G34" s="24">
        <f t="shared" si="0"/>
        <v>0.1321875</v>
      </c>
      <c r="H34" s="25">
        <f t="shared" si="1"/>
        <v>11421</v>
      </c>
      <c r="I34" s="61">
        <v>1.084</v>
      </c>
      <c r="J34" s="25">
        <f t="shared" si="2"/>
        <v>12380.364000000001</v>
      </c>
      <c r="K34" s="26">
        <f t="shared" si="3"/>
        <v>28</v>
      </c>
      <c r="L34" s="26">
        <f t="shared" si="3"/>
        <v>28</v>
      </c>
      <c r="M34" s="25">
        <f t="shared" si="4"/>
        <v>12380.364000000001</v>
      </c>
      <c r="N34" s="26">
        <f t="shared" si="5"/>
        <v>28</v>
      </c>
      <c r="O34" s="26">
        <f t="shared" si="5"/>
        <v>28</v>
      </c>
    </row>
    <row r="35" spans="1:15" ht="15" customHeight="1">
      <c r="A35" s="78" t="s">
        <v>179</v>
      </c>
      <c r="B35" s="53">
        <v>332</v>
      </c>
      <c r="C35" s="53" t="s">
        <v>66</v>
      </c>
      <c r="D35" s="56" t="s">
        <v>67</v>
      </c>
      <c r="E35" s="56" t="s">
        <v>68</v>
      </c>
      <c r="F35" s="23" t="s">
        <v>182</v>
      </c>
      <c r="G35" s="24"/>
      <c r="H35" s="25"/>
      <c r="I35" s="61">
        <v>1.073</v>
      </c>
      <c r="J35" s="25" t="s">
        <v>182</v>
      </c>
      <c r="K35" s="26"/>
      <c r="L35" s="26">
        <v>30</v>
      </c>
      <c r="M35" s="25" t="s">
        <v>182</v>
      </c>
      <c r="N35" s="26"/>
      <c r="O35" s="26">
        <v>30</v>
      </c>
    </row>
    <row r="36" spans="2:15" ht="12.75">
      <c r="B36" s="1"/>
      <c r="C36" s="28"/>
      <c r="D36" s="28"/>
      <c r="E36" s="28"/>
      <c r="F36" s="37"/>
      <c r="G36" s="37"/>
      <c r="H36" s="37"/>
      <c r="I36" s="37"/>
      <c r="J36" s="3"/>
      <c r="K36" s="37"/>
      <c r="L36" s="3"/>
      <c r="M36" s="42"/>
      <c r="N36" s="41"/>
      <c r="O36" s="37"/>
    </row>
    <row r="37" spans="2:15" ht="12.75">
      <c r="B37" s="1"/>
      <c r="C37" s="30" t="s">
        <v>22</v>
      </c>
      <c r="D37" s="1"/>
      <c r="E37" s="1"/>
      <c r="F37" s="1"/>
      <c r="G37" s="1"/>
      <c r="H37" s="31"/>
      <c r="I37" s="3"/>
      <c r="J37" s="31" t="s">
        <v>26</v>
      </c>
      <c r="K37" s="43"/>
      <c r="L37" s="31"/>
      <c r="M37" s="42"/>
      <c r="N37" s="43"/>
      <c r="O37" s="3"/>
    </row>
    <row r="38" ht="12.75">
      <c r="J38" s="45" t="s">
        <v>189</v>
      </c>
    </row>
    <row r="41" spans="2:15" ht="15">
      <c r="B41" s="1"/>
      <c r="C41" s="1"/>
      <c r="D41" s="1"/>
      <c r="E41" s="2" t="s">
        <v>152</v>
      </c>
      <c r="F41" s="1"/>
      <c r="G41" s="1"/>
      <c r="H41" s="3"/>
      <c r="I41" s="1"/>
      <c r="J41" s="1"/>
      <c r="K41" s="1"/>
      <c r="L41" s="1"/>
      <c r="M41" s="1"/>
      <c r="N41" s="1"/>
      <c r="O41" s="1"/>
    </row>
    <row r="42" spans="2:15" ht="12.75">
      <c r="B42" s="1"/>
      <c r="C42" s="1"/>
      <c r="D42" s="1"/>
      <c r="E42" s="4" t="s">
        <v>153</v>
      </c>
      <c r="F42" s="1"/>
      <c r="G42" s="1"/>
      <c r="H42" s="4"/>
      <c r="I42" s="1"/>
      <c r="J42" s="1"/>
      <c r="K42" s="1"/>
      <c r="L42" s="1"/>
      <c r="M42" s="1"/>
      <c r="N42" s="1"/>
      <c r="O42" s="1"/>
    </row>
    <row r="43" spans="2:15" ht="12.75">
      <c r="B43" s="1"/>
      <c r="C43" s="1"/>
      <c r="D43" s="1"/>
      <c r="E43" s="44" t="s">
        <v>186</v>
      </c>
      <c r="F43" s="1"/>
      <c r="G43" s="1"/>
      <c r="H43" s="4"/>
      <c r="I43" s="1"/>
      <c r="J43" s="1"/>
      <c r="K43" s="1"/>
      <c r="L43" s="1"/>
      <c r="M43" s="1"/>
      <c r="N43" s="1"/>
      <c r="O43" s="1"/>
    </row>
    <row r="44" spans="1:15" ht="14.25">
      <c r="A44" s="5" t="s">
        <v>155</v>
      </c>
      <c r="B44" s="5"/>
      <c r="C44" s="6"/>
      <c r="D44" s="6"/>
      <c r="E44" s="6"/>
      <c r="F44" s="6"/>
      <c r="G44" s="7"/>
      <c r="H44" s="7" t="s">
        <v>0</v>
      </c>
      <c r="I44" s="8">
        <v>0.46875</v>
      </c>
      <c r="J44" s="9"/>
      <c r="K44" s="10"/>
      <c r="L44" s="6"/>
      <c r="M44" s="10"/>
      <c r="N44" s="10"/>
      <c r="O44" s="6"/>
    </row>
    <row r="45" spans="1:15" ht="12.75">
      <c r="A45" s="11" t="s">
        <v>31</v>
      </c>
      <c r="B45" s="11" t="s">
        <v>1</v>
      </c>
      <c r="C45" s="79" t="s">
        <v>2</v>
      </c>
      <c r="D45" s="81" t="s">
        <v>3</v>
      </c>
      <c r="E45" s="81" t="s">
        <v>4</v>
      </c>
      <c r="F45" s="12" t="s">
        <v>5</v>
      </c>
      <c r="G45" s="13" t="s">
        <v>6</v>
      </c>
      <c r="H45" s="14" t="s">
        <v>6</v>
      </c>
      <c r="I45" s="85" t="s">
        <v>7</v>
      </c>
      <c r="J45" s="15" t="s">
        <v>8</v>
      </c>
      <c r="K45" s="16"/>
      <c r="L45" s="17"/>
      <c r="M45" s="15" t="s">
        <v>9</v>
      </c>
      <c r="N45" s="16"/>
      <c r="O45" s="17"/>
    </row>
    <row r="46" spans="1:15" ht="12.75">
      <c r="A46" s="18" t="s">
        <v>10</v>
      </c>
      <c r="B46" s="18" t="s">
        <v>10</v>
      </c>
      <c r="C46" s="80"/>
      <c r="D46" s="82"/>
      <c r="E46" s="82"/>
      <c r="F46" s="19" t="s">
        <v>11</v>
      </c>
      <c r="G46" s="19" t="s">
        <v>12</v>
      </c>
      <c r="H46" s="20" t="s">
        <v>12</v>
      </c>
      <c r="I46" s="86"/>
      <c r="J46" s="21" t="s">
        <v>156</v>
      </c>
      <c r="K46" s="21" t="s">
        <v>13</v>
      </c>
      <c r="L46" s="22" t="s">
        <v>14</v>
      </c>
      <c r="M46" s="21" t="s">
        <v>156</v>
      </c>
      <c r="N46" s="21" t="s">
        <v>13</v>
      </c>
      <c r="O46" s="22" t="s">
        <v>14</v>
      </c>
    </row>
    <row r="47" spans="1:15" ht="21" customHeight="1">
      <c r="A47" s="47">
        <v>32</v>
      </c>
      <c r="B47" s="54">
        <v>1987</v>
      </c>
      <c r="C47" s="65" t="s">
        <v>103</v>
      </c>
      <c r="D47" s="54" t="s">
        <v>21</v>
      </c>
      <c r="E47" s="57" t="s">
        <v>104</v>
      </c>
      <c r="F47" s="23">
        <v>0.5172453703703704</v>
      </c>
      <c r="G47" s="24">
        <f aca="true" t="shared" si="8" ref="G47:G64">IF(F47&gt;I$44,F47-I$44,F47+24-I$44)</f>
        <v>0.04849537037037044</v>
      </c>
      <c r="H47" s="25">
        <f aca="true" t="shared" si="9" ref="H47:H64">HOUR(G47)*60*60+MINUTE(G47)*60+SECOND(G47)</f>
        <v>4190</v>
      </c>
      <c r="I47" s="68">
        <v>1.001</v>
      </c>
      <c r="J47" s="25">
        <f aca="true" t="shared" si="10" ref="J47:J64">H47*I47</f>
        <v>4194.19</v>
      </c>
      <c r="K47" s="26">
        <f aca="true" t="shared" si="11" ref="K47:L64">RANK(J47,J$47:J$65,1)</f>
        <v>1</v>
      </c>
      <c r="L47" s="26">
        <f t="shared" si="11"/>
        <v>1</v>
      </c>
      <c r="M47" s="25">
        <f aca="true" t="shared" si="12" ref="M47:M64">H47*I47</f>
        <v>4194.19</v>
      </c>
      <c r="N47" s="26">
        <f aca="true" t="shared" si="13" ref="N47:O64">RANK(M47,M$47:M$65,1)</f>
        <v>1</v>
      </c>
      <c r="O47" s="26">
        <f t="shared" si="13"/>
        <v>1</v>
      </c>
    </row>
    <row r="48" spans="1:15" ht="21" customHeight="1">
      <c r="A48" s="47">
        <v>33</v>
      </c>
      <c r="B48" s="54">
        <v>3470</v>
      </c>
      <c r="C48" s="65" t="s">
        <v>105</v>
      </c>
      <c r="D48" s="54" t="s">
        <v>21</v>
      </c>
      <c r="E48" s="59" t="s">
        <v>106</v>
      </c>
      <c r="F48" s="23">
        <v>0.5176736111111111</v>
      </c>
      <c r="G48" s="24">
        <f t="shared" si="8"/>
        <v>0.0489236111111111</v>
      </c>
      <c r="H48" s="25">
        <f t="shared" si="9"/>
        <v>4227</v>
      </c>
      <c r="I48" s="68">
        <v>0.999</v>
      </c>
      <c r="J48" s="25">
        <f t="shared" si="10"/>
        <v>4222.773</v>
      </c>
      <c r="K48" s="26">
        <f t="shared" si="11"/>
        <v>2</v>
      </c>
      <c r="L48" s="26">
        <f t="shared" si="11"/>
        <v>2</v>
      </c>
      <c r="M48" s="25">
        <f t="shared" si="12"/>
        <v>4222.773</v>
      </c>
      <c r="N48" s="26">
        <f t="shared" si="13"/>
        <v>2</v>
      </c>
      <c r="O48" s="26">
        <f t="shared" si="13"/>
        <v>2</v>
      </c>
    </row>
    <row r="49" spans="1:15" ht="21" customHeight="1">
      <c r="A49" s="47">
        <v>47</v>
      </c>
      <c r="B49" s="53">
        <v>351</v>
      </c>
      <c r="C49" s="53" t="s">
        <v>139</v>
      </c>
      <c r="D49" s="56" t="s">
        <v>18</v>
      </c>
      <c r="E49" s="56" t="s">
        <v>140</v>
      </c>
      <c r="F49" s="23">
        <v>0.523287037037037</v>
      </c>
      <c r="G49" s="24">
        <f t="shared" si="8"/>
        <v>0.05453703703703705</v>
      </c>
      <c r="H49" s="25">
        <f t="shared" si="9"/>
        <v>4712</v>
      </c>
      <c r="I49" s="62">
        <v>0.904</v>
      </c>
      <c r="J49" s="25">
        <f t="shared" si="10"/>
        <v>4259.648</v>
      </c>
      <c r="K49" s="26">
        <f t="shared" si="11"/>
        <v>3</v>
      </c>
      <c r="L49" s="26">
        <f t="shared" si="11"/>
        <v>3</v>
      </c>
      <c r="M49" s="25">
        <f t="shared" si="12"/>
        <v>4259.648</v>
      </c>
      <c r="N49" s="26">
        <f t="shared" si="13"/>
        <v>3</v>
      </c>
      <c r="O49" s="26">
        <f t="shared" si="13"/>
        <v>3</v>
      </c>
    </row>
    <row r="50" spans="1:15" ht="21" customHeight="1">
      <c r="A50" s="47">
        <v>37</v>
      </c>
      <c r="B50" s="54">
        <v>275</v>
      </c>
      <c r="C50" s="53" t="s">
        <v>113</v>
      </c>
      <c r="D50" s="56" t="s">
        <v>18</v>
      </c>
      <c r="E50" s="56" t="s">
        <v>114</v>
      </c>
      <c r="F50" s="23">
        <v>0.5191087962962962</v>
      </c>
      <c r="G50" s="24">
        <f t="shared" si="8"/>
        <v>0.05035879629629625</v>
      </c>
      <c r="H50" s="25">
        <f t="shared" si="9"/>
        <v>4351</v>
      </c>
      <c r="I50" s="68">
        <v>0.988</v>
      </c>
      <c r="J50" s="25">
        <f t="shared" si="10"/>
        <v>4298.788</v>
      </c>
      <c r="K50" s="26">
        <f t="shared" si="11"/>
        <v>4</v>
      </c>
      <c r="L50" s="26">
        <f t="shared" si="11"/>
        <v>4</v>
      </c>
      <c r="M50" s="25">
        <f t="shared" si="12"/>
        <v>4298.788</v>
      </c>
      <c r="N50" s="26">
        <f t="shared" si="13"/>
        <v>4</v>
      </c>
      <c r="O50" s="26">
        <f t="shared" si="13"/>
        <v>4</v>
      </c>
    </row>
    <row r="51" spans="1:15" ht="21" customHeight="1">
      <c r="A51" s="47">
        <v>38</v>
      </c>
      <c r="B51" s="54">
        <v>582</v>
      </c>
      <c r="C51" s="53" t="s">
        <v>115</v>
      </c>
      <c r="D51" s="56" t="s">
        <v>116</v>
      </c>
      <c r="E51" s="56" t="s">
        <v>117</v>
      </c>
      <c r="F51" s="23">
        <v>0.519363425925926</v>
      </c>
      <c r="G51" s="24">
        <f t="shared" si="8"/>
        <v>0.05061342592592599</v>
      </c>
      <c r="H51" s="25">
        <f t="shared" si="9"/>
        <v>4373</v>
      </c>
      <c r="I51" s="68">
        <v>0.986</v>
      </c>
      <c r="J51" s="25">
        <f t="shared" si="10"/>
        <v>4311.778</v>
      </c>
      <c r="K51" s="26">
        <f t="shared" si="11"/>
        <v>5</v>
      </c>
      <c r="L51" s="26">
        <f t="shared" si="11"/>
        <v>5</v>
      </c>
      <c r="M51" s="25">
        <f t="shared" si="12"/>
        <v>4311.778</v>
      </c>
      <c r="N51" s="26">
        <f t="shared" si="13"/>
        <v>5</v>
      </c>
      <c r="O51" s="26">
        <f t="shared" si="13"/>
        <v>5</v>
      </c>
    </row>
    <row r="52" spans="1:15" ht="21" customHeight="1">
      <c r="A52" s="47">
        <v>36</v>
      </c>
      <c r="B52" s="56">
        <v>2901</v>
      </c>
      <c r="C52" s="57" t="s">
        <v>111</v>
      </c>
      <c r="D52" s="56" t="s">
        <v>110</v>
      </c>
      <c r="E52" s="59" t="s">
        <v>112</v>
      </c>
      <c r="F52" s="23">
        <v>0.5193402777777778</v>
      </c>
      <c r="G52" s="24">
        <f t="shared" si="8"/>
        <v>0.0505902777777778</v>
      </c>
      <c r="H52" s="25">
        <f t="shared" si="9"/>
        <v>4371</v>
      </c>
      <c r="I52" s="62">
        <v>0.988</v>
      </c>
      <c r="J52" s="25">
        <f t="shared" si="10"/>
        <v>4318.548</v>
      </c>
      <c r="K52" s="26">
        <f t="shared" si="11"/>
        <v>6</v>
      </c>
      <c r="L52" s="26">
        <f t="shared" si="11"/>
        <v>6</v>
      </c>
      <c r="M52" s="25">
        <f t="shared" si="12"/>
        <v>4318.548</v>
      </c>
      <c r="N52" s="26">
        <f t="shared" si="13"/>
        <v>6</v>
      </c>
      <c r="O52" s="26">
        <f t="shared" si="13"/>
        <v>6</v>
      </c>
    </row>
    <row r="53" spans="1:15" ht="21" customHeight="1">
      <c r="A53" s="47">
        <v>31</v>
      </c>
      <c r="B53" s="56">
        <v>9939</v>
      </c>
      <c r="C53" s="57" t="s">
        <v>101</v>
      </c>
      <c r="D53" s="56" t="s">
        <v>21</v>
      </c>
      <c r="E53" s="57" t="s">
        <v>102</v>
      </c>
      <c r="F53" s="23">
        <v>0.5193518518518518</v>
      </c>
      <c r="G53" s="24">
        <f t="shared" si="8"/>
        <v>0.05060185185185184</v>
      </c>
      <c r="H53" s="25">
        <f t="shared" si="9"/>
        <v>4372</v>
      </c>
      <c r="I53" s="62">
        <v>1.001</v>
      </c>
      <c r="J53" s="25">
        <f t="shared" si="10"/>
        <v>4376.371999999999</v>
      </c>
      <c r="K53" s="26">
        <f t="shared" si="11"/>
        <v>7</v>
      </c>
      <c r="L53" s="26">
        <f t="shared" si="11"/>
        <v>7</v>
      </c>
      <c r="M53" s="25">
        <f t="shared" si="12"/>
        <v>4376.371999999999</v>
      </c>
      <c r="N53" s="26">
        <f t="shared" si="13"/>
        <v>7</v>
      </c>
      <c r="O53" s="26">
        <f t="shared" si="13"/>
        <v>7</v>
      </c>
    </row>
    <row r="54" spans="1:15" ht="21" customHeight="1">
      <c r="A54" s="47">
        <v>44</v>
      </c>
      <c r="B54" s="53">
        <v>348</v>
      </c>
      <c r="C54" s="57" t="s">
        <v>131</v>
      </c>
      <c r="D54" s="56" t="s">
        <v>132</v>
      </c>
      <c r="E54" s="59" t="s">
        <v>133</v>
      </c>
      <c r="F54" s="23">
        <v>0.5217361111111111</v>
      </c>
      <c r="G54" s="24">
        <f t="shared" si="8"/>
        <v>0.05298611111111107</v>
      </c>
      <c r="H54" s="25">
        <f t="shared" si="9"/>
        <v>4578</v>
      </c>
      <c r="I54" s="62">
        <v>0.957</v>
      </c>
      <c r="J54" s="25">
        <f t="shared" si="10"/>
        <v>4381.146</v>
      </c>
      <c r="K54" s="26">
        <f t="shared" si="11"/>
        <v>8</v>
      </c>
      <c r="L54" s="26">
        <f t="shared" si="11"/>
        <v>8</v>
      </c>
      <c r="M54" s="25">
        <f t="shared" si="12"/>
        <v>4381.146</v>
      </c>
      <c r="N54" s="26">
        <f t="shared" si="13"/>
        <v>8</v>
      </c>
      <c r="O54" s="26">
        <f t="shared" si="13"/>
        <v>8</v>
      </c>
    </row>
    <row r="55" spans="1:15" ht="21" customHeight="1">
      <c r="A55" s="47">
        <v>30</v>
      </c>
      <c r="B55" s="56">
        <v>481</v>
      </c>
      <c r="C55" s="57" t="s">
        <v>98</v>
      </c>
      <c r="D55" s="56" t="s">
        <v>99</v>
      </c>
      <c r="E55" s="59" t="s">
        <v>100</v>
      </c>
      <c r="F55" s="23">
        <v>0.5194444444444445</v>
      </c>
      <c r="G55" s="24">
        <f t="shared" si="8"/>
        <v>0.050694444444444486</v>
      </c>
      <c r="H55" s="25">
        <f t="shared" si="9"/>
        <v>4380</v>
      </c>
      <c r="I55" s="62">
        <v>1.017</v>
      </c>
      <c r="J55" s="25">
        <f t="shared" si="10"/>
        <v>4454.459999999999</v>
      </c>
      <c r="K55" s="26">
        <f t="shared" si="11"/>
        <v>9</v>
      </c>
      <c r="L55" s="26">
        <f t="shared" si="11"/>
        <v>9</v>
      </c>
      <c r="M55" s="25">
        <f t="shared" si="12"/>
        <v>4454.459999999999</v>
      </c>
      <c r="N55" s="26">
        <f t="shared" si="13"/>
        <v>9</v>
      </c>
      <c r="O55" s="26">
        <f t="shared" si="13"/>
        <v>9</v>
      </c>
    </row>
    <row r="56" spans="1:15" ht="21" customHeight="1">
      <c r="A56" s="47">
        <v>40</v>
      </c>
      <c r="B56" s="53">
        <v>773</v>
      </c>
      <c r="C56" s="59" t="s">
        <v>122</v>
      </c>
      <c r="D56" s="56" t="s">
        <v>123</v>
      </c>
      <c r="E56" s="59" t="s">
        <v>124</v>
      </c>
      <c r="F56" s="23">
        <v>0.5227546296296296</v>
      </c>
      <c r="G56" s="24">
        <f t="shared" si="8"/>
        <v>0.0540046296296296</v>
      </c>
      <c r="H56" s="25">
        <f t="shared" si="9"/>
        <v>4666</v>
      </c>
      <c r="I56" s="62">
        <v>0.972</v>
      </c>
      <c r="J56" s="25">
        <f t="shared" si="10"/>
        <v>4535.352</v>
      </c>
      <c r="K56" s="26">
        <f t="shared" si="11"/>
        <v>10</v>
      </c>
      <c r="L56" s="26">
        <f t="shared" si="11"/>
        <v>10</v>
      </c>
      <c r="M56" s="25">
        <f t="shared" si="12"/>
        <v>4535.352</v>
      </c>
      <c r="N56" s="26">
        <f t="shared" si="13"/>
        <v>10</v>
      </c>
      <c r="O56" s="26">
        <f t="shared" si="13"/>
        <v>10</v>
      </c>
    </row>
    <row r="57" spans="1:15" ht="21" customHeight="1">
      <c r="A57" s="47">
        <v>35</v>
      </c>
      <c r="B57" s="56">
        <v>542</v>
      </c>
      <c r="C57" s="53" t="s">
        <v>162</v>
      </c>
      <c r="D57" s="56" t="s">
        <v>110</v>
      </c>
      <c r="E57" s="56" t="s">
        <v>121</v>
      </c>
      <c r="F57" s="23">
        <v>0.5217939814814815</v>
      </c>
      <c r="G57" s="24">
        <f t="shared" si="8"/>
        <v>0.053043981481481484</v>
      </c>
      <c r="H57" s="25">
        <f t="shared" si="9"/>
        <v>4583</v>
      </c>
      <c r="I57" s="74">
        <v>0.99</v>
      </c>
      <c r="J57" s="25">
        <f t="shared" si="10"/>
        <v>4537.17</v>
      </c>
      <c r="K57" s="26">
        <f t="shared" si="11"/>
        <v>11</v>
      </c>
      <c r="L57" s="26">
        <f t="shared" si="11"/>
        <v>11</v>
      </c>
      <c r="M57" s="25">
        <f t="shared" si="12"/>
        <v>4537.17</v>
      </c>
      <c r="N57" s="26">
        <f t="shared" si="13"/>
        <v>11</v>
      </c>
      <c r="O57" s="26">
        <f t="shared" si="13"/>
        <v>11</v>
      </c>
    </row>
    <row r="58" spans="1:15" ht="21" customHeight="1">
      <c r="A58" s="47">
        <v>34</v>
      </c>
      <c r="B58" s="56">
        <v>408</v>
      </c>
      <c r="C58" s="53" t="s">
        <v>107</v>
      </c>
      <c r="D58" s="56" t="s">
        <v>108</v>
      </c>
      <c r="E58" s="56" t="s">
        <v>109</v>
      </c>
      <c r="F58" s="23">
        <v>0.522800925925926</v>
      </c>
      <c r="G58" s="24">
        <f t="shared" si="8"/>
        <v>0.054050925925925974</v>
      </c>
      <c r="H58" s="25">
        <f t="shared" si="9"/>
        <v>4670</v>
      </c>
      <c r="I58" s="74">
        <v>0.99</v>
      </c>
      <c r="J58" s="25">
        <f t="shared" si="10"/>
        <v>4623.3</v>
      </c>
      <c r="K58" s="26">
        <f t="shared" si="11"/>
        <v>12</v>
      </c>
      <c r="L58" s="26">
        <f t="shared" si="11"/>
        <v>12</v>
      </c>
      <c r="M58" s="25">
        <f t="shared" si="12"/>
        <v>4623.3</v>
      </c>
      <c r="N58" s="26">
        <f t="shared" si="13"/>
        <v>12</v>
      </c>
      <c r="O58" s="26">
        <f t="shared" si="13"/>
        <v>12</v>
      </c>
    </row>
    <row r="59" spans="1:15" ht="21" customHeight="1">
      <c r="A59" s="47">
        <v>43</v>
      </c>
      <c r="B59" s="56">
        <v>25005</v>
      </c>
      <c r="C59" s="51" t="s">
        <v>164</v>
      </c>
      <c r="D59" s="54" t="s">
        <v>128</v>
      </c>
      <c r="E59" s="54" t="s">
        <v>130</v>
      </c>
      <c r="F59" s="23">
        <v>0.5246527777777777</v>
      </c>
      <c r="G59" s="24">
        <f t="shared" si="8"/>
        <v>0.055902777777777746</v>
      </c>
      <c r="H59" s="25">
        <f t="shared" si="9"/>
        <v>4830</v>
      </c>
      <c r="I59" s="74">
        <v>0.958</v>
      </c>
      <c r="J59" s="25">
        <f t="shared" si="10"/>
        <v>4627.139999999999</v>
      </c>
      <c r="K59" s="26">
        <f t="shared" si="11"/>
        <v>13</v>
      </c>
      <c r="L59" s="26">
        <f t="shared" si="11"/>
        <v>13</v>
      </c>
      <c r="M59" s="25">
        <f t="shared" si="12"/>
        <v>4627.139999999999</v>
      </c>
      <c r="N59" s="26">
        <f t="shared" si="13"/>
        <v>13</v>
      </c>
      <c r="O59" s="26">
        <f t="shared" si="13"/>
        <v>13</v>
      </c>
    </row>
    <row r="60" spans="1:15" ht="21" customHeight="1">
      <c r="A60" s="47">
        <v>39</v>
      </c>
      <c r="B60" s="56">
        <v>1221</v>
      </c>
      <c r="C60" s="63" t="s">
        <v>118</v>
      </c>
      <c r="D60" s="56" t="s">
        <v>119</v>
      </c>
      <c r="E60" s="64" t="s">
        <v>120</v>
      </c>
      <c r="F60" s="23">
        <v>0.5236689814814816</v>
      </c>
      <c r="G60" s="24">
        <f t="shared" si="8"/>
        <v>0.054918981481481555</v>
      </c>
      <c r="H60" s="25">
        <f t="shared" si="9"/>
        <v>4745</v>
      </c>
      <c r="I60" s="62">
        <v>0.985</v>
      </c>
      <c r="J60" s="25">
        <f t="shared" si="10"/>
        <v>4673.825</v>
      </c>
      <c r="K60" s="26">
        <f t="shared" si="11"/>
        <v>14</v>
      </c>
      <c r="L60" s="26">
        <f t="shared" si="11"/>
        <v>14</v>
      </c>
      <c r="M60" s="25">
        <f t="shared" si="12"/>
        <v>4673.825</v>
      </c>
      <c r="N60" s="26">
        <f t="shared" si="13"/>
        <v>14</v>
      </c>
      <c r="O60" s="26">
        <f t="shared" si="13"/>
        <v>14</v>
      </c>
    </row>
    <row r="61" spans="1:15" ht="21" customHeight="1">
      <c r="A61" s="47">
        <v>41</v>
      </c>
      <c r="B61" s="53">
        <v>3100</v>
      </c>
      <c r="C61" s="57" t="s">
        <v>163</v>
      </c>
      <c r="D61" s="56" t="s">
        <v>125</v>
      </c>
      <c r="E61" s="59" t="s">
        <v>126</v>
      </c>
      <c r="F61" s="23">
        <v>0.5252893518518519</v>
      </c>
      <c r="G61" s="24">
        <f t="shared" si="8"/>
        <v>0.05653935185185188</v>
      </c>
      <c r="H61" s="25">
        <f t="shared" si="9"/>
        <v>4885</v>
      </c>
      <c r="I61" s="62">
        <v>0.965</v>
      </c>
      <c r="J61" s="25">
        <f t="shared" si="10"/>
        <v>4714.025</v>
      </c>
      <c r="K61" s="26">
        <f t="shared" si="11"/>
        <v>15</v>
      </c>
      <c r="L61" s="26">
        <f t="shared" si="11"/>
        <v>15</v>
      </c>
      <c r="M61" s="25">
        <f t="shared" si="12"/>
        <v>4714.025</v>
      </c>
      <c r="N61" s="26">
        <f t="shared" si="13"/>
        <v>15</v>
      </c>
      <c r="O61" s="26">
        <f t="shared" si="13"/>
        <v>15</v>
      </c>
    </row>
    <row r="62" spans="1:15" ht="21" customHeight="1">
      <c r="A62" s="47">
        <v>46</v>
      </c>
      <c r="B62" s="53">
        <v>801</v>
      </c>
      <c r="C62" s="63" t="s">
        <v>136</v>
      </c>
      <c r="D62" s="56" t="s">
        <v>137</v>
      </c>
      <c r="E62" s="64" t="s">
        <v>138</v>
      </c>
      <c r="F62" s="23">
        <v>0.527962962962963</v>
      </c>
      <c r="G62" s="24">
        <f t="shared" si="8"/>
        <v>0.05921296296296297</v>
      </c>
      <c r="H62" s="25">
        <f t="shared" si="9"/>
        <v>5116</v>
      </c>
      <c r="I62" s="62">
        <v>0.954</v>
      </c>
      <c r="J62" s="25">
        <f t="shared" si="10"/>
        <v>4880.664</v>
      </c>
      <c r="K62" s="26">
        <f t="shared" si="11"/>
        <v>16</v>
      </c>
      <c r="L62" s="26">
        <f t="shared" si="11"/>
        <v>16</v>
      </c>
      <c r="M62" s="25">
        <f t="shared" si="12"/>
        <v>4880.664</v>
      </c>
      <c r="N62" s="26">
        <f t="shared" si="13"/>
        <v>16</v>
      </c>
      <c r="O62" s="26">
        <f t="shared" si="13"/>
        <v>16</v>
      </c>
    </row>
    <row r="63" spans="1:15" ht="21" customHeight="1">
      <c r="A63" s="47">
        <v>48</v>
      </c>
      <c r="B63" s="53">
        <v>4044</v>
      </c>
      <c r="C63" s="57" t="s">
        <v>141</v>
      </c>
      <c r="D63" s="56" t="s">
        <v>142</v>
      </c>
      <c r="E63" s="59" t="s">
        <v>143</v>
      </c>
      <c r="F63" s="23">
        <v>0.5356365740740741</v>
      </c>
      <c r="G63" s="24">
        <f t="shared" si="8"/>
        <v>0.06688657407407406</v>
      </c>
      <c r="H63" s="25">
        <f t="shared" si="9"/>
        <v>5779</v>
      </c>
      <c r="I63" s="62">
        <v>0.868</v>
      </c>
      <c r="J63" s="25">
        <f t="shared" si="10"/>
        <v>5016.172</v>
      </c>
      <c r="K63" s="26">
        <f t="shared" si="11"/>
        <v>17</v>
      </c>
      <c r="L63" s="26">
        <f t="shared" si="11"/>
        <v>17</v>
      </c>
      <c r="M63" s="25">
        <f t="shared" si="12"/>
        <v>5016.172</v>
      </c>
      <c r="N63" s="26">
        <f t="shared" si="13"/>
        <v>17</v>
      </c>
      <c r="O63" s="26">
        <f t="shared" si="13"/>
        <v>17</v>
      </c>
    </row>
    <row r="64" spans="1:15" ht="21" customHeight="1">
      <c r="A64" s="47">
        <v>42</v>
      </c>
      <c r="B64" s="53">
        <v>1666</v>
      </c>
      <c r="C64" s="57" t="s">
        <v>127</v>
      </c>
      <c r="D64" s="56" t="s">
        <v>128</v>
      </c>
      <c r="E64" s="59" t="s">
        <v>129</v>
      </c>
      <c r="F64" s="23">
        <v>0.5315393518518519</v>
      </c>
      <c r="G64" s="24">
        <f t="shared" si="8"/>
        <v>0.06278935185185186</v>
      </c>
      <c r="H64" s="25">
        <f t="shared" si="9"/>
        <v>5425</v>
      </c>
      <c r="I64" s="62">
        <v>0.961</v>
      </c>
      <c r="J64" s="25">
        <f t="shared" si="10"/>
        <v>5213.425</v>
      </c>
      <c r="K64" s="26">
        <f t="shared" si="11"/>
        <v>18</v>
      </c>
      <c r="L64" s="26">
        <f t="shared" si="11"/>
        <v>18</v>
      </c>
      <c r="M64" s="25">
        <f t="shared" si="12"/>
        <v>5213.425</v>
      </c>
      <c r="N64" s="26">
        <f t="shared" si="13"/>
        <v>18</v>
      </c>
      <c r="O64" s="26">
        <f t="shared" si="13"/>
        <v>18</v>
      </c>
    </row>
    <row r="65" spans="1:15" ht="21" customHeight="1">
      <c r="A65" s="47">
        <v>45</v>
      </c>
      <c r="B65" s="53">
        <v>1990</v>
      </c>
      <c r="C65" s="57" t="s">
        <v>134</v>
      </c>
      <c r="D65" s="56" t="s">
        <v>18</v>
      </c>
      <c r="E65" s="59" t="s">
        <v>135</v>
      </c>
      <c r="F65" s="23" t="s">
        <v>181</v>
      </c>
      <c r="G65" s="24"/>
      <c r="H65" s="25"/>
      <c r="I65" s="62">
        <v>0.957</v>
      </c>
      <c r="J65" s="25" t="s">
        <v>181</v>
      </c>
      <c r="K65" s="26"/>
      <c r="L65" s="26">
        <v>20</v>
      </c>
      <c r="M65" s="25" t="s">
        <v>181</v>
      </c>
      <c r="N65" s="26"/>
      <c r="O65" s="26">
        <v>20</v>
      </c>
    </row>
    <row r="66" spans="2:15" ht="12.75">
      <c r="B66" s="1"/>
      <c r="C66" s="28"/>
      <c r="D66" s="28"/>
      <c r="E66" s="28"/>
      <c r="F66" s="37"/>
      <c r="G66" s="37"/>
      <c r="H66" s="37"/>
      <c r="I66" s="37"/>
      <c r="J66" s="3"/>
      <c r="K66" s="37"/>
      <c r="L66" s="3"/>
      <c r="M66" s="42"/>
      <c r="N66" s="41"/>
      <c r="O66" s="37"/>
    </row>
    <row r="67" spans="2:15" ht="12.75">
      <c r="B67" s="1"/>
      <c r="C67" s="30" t="s">
        <v>22</v>
      </c>
      <c r="D67" s="1"/>
      <c r="E67" s="1"/>
      <c r="F67" s="1"/>
      <c r="G67" s="1"/>
      <c r="H67" s="31"/>
      <c r="I67" s="3"/>
      <c r="J67" s="31" t="s">
        <v>26</v>
      </c>
      <c r="K67" s="43"/>
      <c r="L67" s="31"/>
      <c r="M67" s="42"/>
      <c r="N67" s="43"/>
      <c r="O67" s="3"/>
    </row>
    <row r="68" ht="12.75">
      <c r="J68" s="45" t="s">
        <v>184</v>
      </c>
    </row>
  </sheetData>
  <sheetProtection/>
  <mergeCells count="8">
    <mergeCell ref="C45:C46"/>
    <mergeCell ref="D45:D46"/>
    <mergeCell ref="E45:E46"/>
    <mergeCell ref="I45:I46"/>
    <mergeCell ref="C5:C6"/>
    <mergeCell ref="D5:D6"/>
    <mergeCell ref="E5:E6"/>
    <mergeCell ref="I5:I6"/>
  </mergeCells>
  <printOptions/>
  <pageMargins left="0.35433070866141736" right="0" top="0.3937007874015748" bottom="0" header="0" footer="0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SABRİ KARA</dc:creator>
  <cp:keywords/>
  <dc:description/>
  <cp:lastModifiedBy>mine</cp:lastModifiedBy>
  <cp:lastPrinted>2014-09-13T15:02:46Z</cp:lastPrinted>
  <dcterms:created xsi:type="dcterms:W3CDTF">2012-05-31T17:40:57Z</dcterms:created>
  <dcterms:modified xsi:type="dcterms:W3CDTF">2014-09-14T16:09:43Z</dcterms:modified>
  <cp:category/>
  <cp:version/>
  <cp:contentType/>
  <cp:contentStatus/>
</cp:coreProperties>
</file>