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<sst xmlns="http://schemas.openxmlformats.org/spreadsheetml/2006/main" count="108" uniqueCount="92">
  <si>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:</t>
  </si>
  <si>
    <t>No</t>
  </si>
  <si>
    <t>TCC</t>
  </si>
  <si>
    <t>hh:mm:ss</t>
  </si>
  <si>
    <t>Yelken</t>
  </si>
  <si>
    <t>Finiş Saati</t>
  </si>
  <si>
    <t>gün</t>
  </si>
  <si>
    <t>saniye</t>
  </si>
  <si>
    <t>GEÇİCİ SONUÇ</t>
  </si>
  <si>
    <t>SONUÇ</t>
  </si>
  <si>
    <t>PUANI</t>
  </si>
  <si>
    <t>Düz. Süre</t>
  </si>
  <si>
    <t>Sıra</t>
  </si>
  <si>
    <t>Puan</t>
  </si>
  <si>
    <t>Geçen Süre</t>
  </si>
  <si>
    <t>YARIŞ SEKRETERLİĞİ</t>
  </si>
  <si>
    <t>Tekne Adı</t>
  </si>
  <si>
    <t>Tekne Tipi</t>
  </si>
  <si>
    <t>Tekne Sahibi / Sorumlu Kişi</t>
  </si>
  <si>
    <t>Start Saati</t>
  </si>
  <si>
    <t>FIRST 40</t>
  </si>
  <si>
    <t>ORION</t>
  </si>
  <si>
    <t>PROTOTYPE</t>
  </si>
  <si>
    <t>BORDO 60</t>
  </si>
  <si>
    <t>SHAKER</t>
  </si>
  <si>
    <t>KORZA</t>
  </si>
  <si>
    <t>FARR 55</t>
  </si>
  <si>
    <t>FARR 40</t>
  </si>
  <si>
    <t>FIRST 45</t>
  </si>
  <si>
    <t>FIRST 50</t>
  </si>
  <si>
    <t>J 122</t>
  </si>
  <si>
    <t>ANYWAY</t>
  </si>
  <si>
    <t>YARIŞ KOMİTESİ BAŞKANI</t>
  </si>
  <si>
    <t xml:space="preserve">TAYK /XLIII. YIL DENİZ KUVVETLERİ KUPASI </t>
  </si>
  <si>
    <t xml:space="preserve">IRC I (SARI) - TCC 1,070 ve üzeri </t>
  </si>
  <si>
    <t>YARIŞ</t>
  </si>
  <si>
    <t>BLACK BETTY</t>
  </si>
  <si>
    <t>VOLVO OPEN 70</t>
  </si>
  <si>
    <t>ORIENT EXPRESS 6</t>
  </si>
  <si>
    <t>DHO TAYFA 2</t>
  </si>
  <si>
    <t>DHO REIS II</t>
  </si>
  <si>
    <t>DHO ROTA</t>
  </si>
  <si>
    <t>FLYING BOX LEMON ARKAS</t>
  </si>
  <si>
    <t>KER 40</t>
  </si>
  <si>
    <t>GIN</t>
  </si>
  <si>
    <t>BOLT 37</t>
  </si>
  <si>
    <t>W COLLECTION/BARBAROS HAYRETTIN</t>
  </si>
  <si>
    <t>DUE</t>
  </si>
  <si>
    <t>BORUSAN RACING ÇILGIN SIGMA</t>
  </si>
  <si>
    <t>TURKCELL ALIZE</t>
  </si>
  <si>
    <t>ALVIMEDICA 2</t>
  </si>
  <si>
    <t xml:space="preserve">MAT 12 </t>
  </si>
  <si>
    <t>GER6777</t>
  </si>
  <si>
    <t>XTREME</t>
  </si>
  <si>
    <t>X41</t>
  </si>
  <si>
    <t>RUS7211</t>
  </si>
  <si>
    <t>HEAVEN CAN WAIT 2</t>
  </si>
  <si>
    <t>GARANTI SAILING FENERBAHÇE 1</t>
  </si>
  <si>
    <t>DEFINE</t>
  </si>
  <si>
    <t>MEDIANOVA ACADIA 3</t>
  </si>
  <si>
    <t>ISTANBUL YELKEN</t>
  </si>
  <si>
    <t>MATRAK II</t>
  </si>
  <si>
    <t>4KMS RC</t>
  </si>
  <si>
    <t>A 40RC</t>
  </si>
  <si>
    <t>Z. BÜLENT ATABAY</t>
  </si>
  <si>
    <t>GÜRHAN TÜKER</t>
  </si>
  <si>
    <t>DzKK/MURAT YAVUZCAN</t>
  </si>
  <si>
    <t>DzKK/MEVLÜT GÜNDOĞDU</t>
  </si>
  <si>
    <t>DzKK/KANİ VARDAR</t>
  </si>
  <si>
    <t>BERNARD ARKAS/PAMİR SEZENER</t>
  </si>
  <si>
    <t>HAKAN BÖRTECENE</t>
  </si>
  <si>
    <t>TAYK/ARİF GÜRDENLİ</t>
  </si>
  <si>
    <t>KEMAL FEYYAZ YÜZATLI</t>
  </si>
  <si>
    <t>BÜLENT DEMİRCİOĞLU/U. TARIK GÜL</t>
  </si>
  <si>
    <t>OREL KALOMENİ/GÜNKUT AYVAZOĞLU</t>
  </si>
  <si>
    <t>SİNAN SÜMER</t>
  </si>
  <si>
    <t>CEM BOZKURT/A. KAAN İŞ</t>
  </si>
  <si>
    <t>VEDAT ÇALIK/ONUR TOK</t>
  </si>
  <si>
    <t>NIELS SCHOENROCK/NEZİH TINKIŞ</t>
  </si>
  <si>
    <t>SERGEY LEBEDEV</t>
  </si>
  <si>
    <t>FENERBAHÇE SPOR KULÜBÜ/OĞUZ AYAN</t>
  </si>
  <si>
    <t>YÜCEL ÖZBEK/R. MURAT KİP</t>
  </si>
  <si>
    <t>Z. BORA TURAN</t>
  </si>
  <si>
    <t>HALUK BUZLUK/PINAR BUZLUK</t>
  </si>
  <si>
    <t>VEDAT TEZMAN/H. LEVENT ÖZGEN</t>
  </si>
  <si>
    <t>İSTANBUL YELKEN KULÜBÜ/ENGİN DENİZ</t>
  </si>
  <si>
    <t>İ. ORHAN ÖZDAŞ</t>
  </si>
  <si>
    <t>V.KAAN YEMLİHAOĞLU/HAKAN YEMLİHAOĞLU</t>
  </si>
  <si>
    <t>RET</t>
  </si>
  <si>
    <t xml:space="preserve"> (İSTANBUL-SIĞACIK)  11-14 AĞUSTOS 2014</t>
  </si>
  <si>
    <t>İLK BİTİREN TEK GÖVDELİ TEKNE (FTF) ÖDÜLÜ:     BLACK BETTY</t>
  </si>
  <si>
    <t>14 Ağustos 2014 saat: 16:30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</si>
</sst>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</numFmts>
  <fonts count="34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2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80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180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81" fontId="7" fillId="0" borderId="12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81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24" borderId="12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21" fontId="3" fillId="24" borderId="10" xfId="0" applyNumberFormat="1" applyFont="1" applyFill="1" applyBorder="1" applyAlignment="1" applyProtection="1">
      <alignment horizontal="center"/>
      <protection locked="0"/>
    </xf>
    <xf numFmtId="0" fontId="3" fillId="24" borderId="10" xfId="0" applyNumberFormat="1" applyFont="1" applyFill="1" applyBorder="1" applyAlignment="1" applyProtection="1">
      <alignment horizontal="center"/>
      <protection locked="0"/>
    </xf>
    <xf numFmtId="21" fontId="3" fillId="24" borderId="10" xfId="0" applyNumberFormat="1" applyFont="1" applyFill="1" applyBorder="1" applyAlignment="1" applyProtection="1">
      <alignment horizontal="center"/>
      <protection/>
    </xf>
    <xf numFmtId="1" fontId="3" fillId="24" borderId="10" xfId="0" applyNumberFormat="1" applyFont="1" applyFill="1" applyBorder="1" applyAlignment="1" applyProtection="1">
      <alignment horizontal="center"/>
      <protection/>
    </xf>
    <xf numFmtId="181" fontId="7" fillId="24" borderId="12" xfId="0" applyNumberFormat="1" applyFont="1" applyFill="1" applyBorder="1" applyAlignment="1">
      <alignment horizontal="center"/>
    </xf>
    <xf numFmtId="0" fontId="3" fillId="24" borderId="10" xfId="0" applyFont="1" applyFill="1" applyBorder="1" applyAlignment="1" applyProtection="1">
      <alignment horizontal="center"/>
      <protection/>
    </xf>
    <xf numFmtId="180" fontId="7" fillId="24" borderId="10" xfId="0" applyNumberFormat="1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381000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4775" y="0"/>
          <a:ext cx="9153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047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47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1047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104775" y="0"/>
          <a:ext cx="976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1047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1047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1047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104775" y="0"/>
          <a:ext cx="976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10477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1047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104775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1047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6">
      <selection activeCell="F9" sqref="F9"/>
    </sheetView>
  </sheetViews>
  <sheetFormatPr defaultColWidth="9.140625" defaultRowHeight="12.75"/>
  <cols>
    <col min="1" max="1" width="1.57421875" style="7" customWidth="1"/>
    <col min="2" max="2" width="6.7109375" style="7" customWidth="1"/>
    <col min="3" max="3" width="30.00390625" style="7" customWidth="1"/>
    <col min="4" max="4" width="14.00390625" style="7" customWidth="1"/>
    <col min="5" max="5" width="35.00390625" style="7" customWidth="1"/>
    <col min="6" max="6" width="7.57421875" style="11" customWidth="1"/>
    <col min="7" max="7" width="3.28125" style="11" customWidth="1"/>
    <col min="8" max="8" width="8.140625" style="11" customWidth="1"/>
    <col min="9" max="9" width="6.8515625" style="11" customWidth="1"/>
    <col min="10" max="10" width="5.140625" style="12" customWidth="1"/>
    <col min="11" max="11" width="7.28125" style="11" customWidth="1"/>
    <col min="12" max="12" width="3.57421875" style="11" customWidth="1"/>
    <col min="13" max="13" width="4.00390625" style="13" customWidth="1"/>
    <col min="14" max="14" width="7.28125" style="11" customWidth="1"/>
    <col min="15" max="15" width="3.57421875" style="11" customWidth="1"/>
    <col min="16" max="16" width="4.00390625" style="13" customWidth="1"/>
    <col min="17" max="17" width="6.00390625" style="40" customWidth="1"/>
    <col min="18" max="16384" width="9.140625" style="11" customWidth="1"/>
  </cols>
  <sheetData>
    <row r="1" spans="3:17" ht="14.25">
      <c r="C1" s="8"/>
      <c r="D1" s="8"/>
      <c r="E1" s="8"/>
      <c r="F1" s="8" t="s">
        <v>33</v>
      </c>
      <c r="I1" s="7"/>
      <c r="J1" s="9"/>
      <c r="K1" s="7"/>
      <c r="L1" s="7"/>
      <c r="M1" s="10"/>
      <c r="N1" s="7"/>
      <c r="O1" s="7"/>
      <c r="P1" s="10"/>
      <c r="Q1" s="36"/>
    </row>
    <row r="2" spans="6:17" ht="12.75">
      <c r="F2" s="55" t="s">
        <v>89</v>
      </c>
      <c r="G2" s="12"/>
      <c r="J2" s="11"/>
      <c r="K2" s="13"/>
      <c r="M2" s="11"/>
      <c r="N2" s="13"/>
      <c r="O2" s="14"/>
      <c r="P2" s="14"/>
      <c r="Q2" s="13"/>
    </row>
    <row r="3" spans="6:17" ht="17.25" customHeight="1">
      <c r="F3" s="70"/>
      <c r="H3" s="12"/>
      <c r="J3" s="11"/>
      <c r="K3" s="13"/>
      <c r="M3" s="11"/>
      <c r="N3" s="13"/>
      <c r="O3" s="14"/>
      <c r="P3" s="14"/>
      <c r="Q3" s="13"/>
    </row>
    <row r="4" spans="1:17" s="25" customFormat="1" ht="14.25" customHeight="1">
      <c r="A4" s="35" t="s">
        <v>34</v>
      </c>
      <c r="B4" s="15"/>
      <c r="C4" s="15"/>
      <c r="D4" s="15"/>
      <c r="E4" s="15"/>
      <c r="F4" s="16" t="s">
        <v>19</v>
      </c>
      <c r="G4" s="17" t="s">
        <v>0</v>
      </c>
      <c r="H4" s="18">
        <v>0.6770833333333334</v>
      </c>
      <c r="I4" s="19"/>
      <c r="J4" s="20"/>
      <c r="K4" s="21"/>
      <c r="L4" s="17"/>
      <c r="M4" s="22"/>
      <c r="N4" s="23"/>
      <c r="O4" s="15"/>
      <c r="P4" s="24"/>
      <c r="Q4" s="37"/>
    </row>
    <row r="5" spans="1:17" s="6" customFormat="1" ht="12" customHeight="1">
      <c r="A5" s="79"/>
      <c r="B5" s="26" t="s">
        <v>4</v>
      </c>
      <c r="C5" s="80" t="s">
        <v>16</v>
      </c>
      <c r="D5" s="80" t="s">
        <v>17</v>
      </c>
      <c r="E5" s="80" t="s">
        <v>18</v>
      </c>
      <c r="F5" s="26" t="s">
        <v>5</v>
      </c>
      <c r="G5" s="76" t="s">
        <v>14</v>
      </c>
      <c r="H5" s="77"/>
      <c r="I5" s="78"/>
      <c r="J5" s="71" t="s">
        <v>2</v>
      </c>
      <c r="K5" s="73" t="s">
        <v>8</v>
      </c>
      <c r="L5" s="74"/>
      <c r="M5" s="75"/>
      <c r="N5" s="73" t="s">
        <v>9</v>
      </c>
      <c r="O5" s="74"/>
      <c r="P5" s="75"/>
      <c r="Q5" s="38" t="s">
        <v>35</v>
      </c>
    </row>
    <row r="6" spans="1:17" s="6" customFormat="1" ht="10.5" customHeight="1">
      <c r="A6" s="79"/>
      <c r="B6" s="28" t="s">
        <v>1</v>
      </c>
      <c r="C6" s="81"/>
      <c r="D6" s="82"/>
      <c r="E6" s="82"/>
      <c r="F6" s="29" t="s">
        <v>3</v>
      </c>
      <c r="G6" s="28" t="s">
        <v>6</v>
      </c>
      <c r="H6" s="29" t="s">
        <v>3</v>
      </c>
      <c r="I6" s="30" t="s">
        <v>7</v>
      </c>
      <c r="J6" s="72"/>
      <c r="K6" s="31" t="s">
        <v>11</v>
      </c>
      <c r="L6" s="31" t="s">
        <v>12</v>
      </c>
      <c r="M6" s="32" t="s">
        <v>13</v>
      </c>
      <c r="N6" s="31" t="s">
        <v>11</v>
      </c>
      <c r="O6" s="31" t="s">
        <v>12</v>
      </c>
      <c r="P6" s="32" t="s">
        <v>13</v>
      </c>
      <c r="Q6" s="39" t="s">
        <v>10</v>
      </c>
    </row>
    <row r="7" spans="1:17" s="6" customFormat="1" ht="18" customHeight="1">
      <c r="A7" s="27"/>
      <c r="B7" s="42">
        <v>12122</v>
      </c>
      <c r="C7" s="42" t="s">
        <v>42</v>
      </c>
      <c r="D7" s="42" t="s">
        <v>43</v>
      </c>
      <c r="E7" s="42" t="s">
        <v>69</v>
      </c>
      <c r="F7" s="1">
        <v>0.06677083333333333</v>
      </c>
      <c r="G7" s="2">
        <v>1</v>
      </c>
      <c r="H7" s="3">
        <f aca="true" t="shared" si="0" ref="H7:H29">IF(F7&gt;H$4,F7-H$4,F7+24-H$4)</f>
        <v>23.3896875</v>
      </c>
      <c r="I7" s="4">
        <f aca="true" t="shared" si="1" ref="I7:I29">DAY(G7)*24*60*60+HOUR(H7)*60*60+MINUTE(H7)*60+SECOND(H7)</f>
        <v>120069</v>
      </c>
      <c r="J7" s="45">
        <v>1.19</v>
      </c>
      <c r="K7" s="4">
        <f aca="true" t="shared" si="2" ref="K7:K29">I7*J7</f>
        <v>142882.11</v>
      </c>
      <c r="L7" s="5">
        <f aca="true" t="shared" si="3" ref="L7:M29">RANK(K7,K$7:K$30,1)</f>
        <v>1</v>
      </c>
      <c r="M7" s="5">
        <f t="shared" si="3"/>
        <v>1</v>
      </c>
      <c r="N7" s="4">
        <f aca="true" t="shared" si="4" ref="N7:N29">I7*J7</f>
        <v>142882.11</v>
      </c>
      <c r="O7" s="5">
        <f aca="true" t="shared" si="5" ref="O7:P29">RANK(N7,N$7:N$30,1)</f>
        <v>1</v>
      </c>
      <c r="P7" s="5">
        <f t="shared" si="5"/>
        <v>1</v>
      </c>
      <c r="Q7" s="41">
        <f aca="true" t="shared" si="6" ref="Q7:Q30">P7*2.5</f>
        <v>2.5</v>
      </c>
    </row>
    <row r="8" spans="1:17" s="6" customFormat="1" ht="18" customHeight="1">
      <c r="A8" s="27"/>
      <c r="B8" s="43">
        <v>2055</v>
      </c>
      <c r="C8" s="43" t="s">
        <v>38</v>
      </c>
      <c r="D8" s="43" t="s">
        <v>26</v>
      </c>
      <c r="E8" s="43" t="s">
        <v>64</v>
      </c>
      <c r="F8" s="1">
        <v>0.9064467592592593</v>
      </c>
      <c r="G8" s="2">
        <v>1</v>
      </c>
      <c r="H8" s="3">
        <f t="shared" si="0"/>
        <v>0.22936342592592596</v>
      </c>
      <c r="I8" s="4">
        <f t="shared" si="1"/>
        <v>106217</v>
      </c>
      <c r="J8" s="44">
        <v>1.388</v>
      </c>
      <c r="K8" s="4">
        <f t="shared" si="2"/>
        <v>147429.196</v>
      </c>
      <c r="L8" s="5">
        <f t="shared" si="3"/>
        <v>2</v>
      </c>
      <c r="M8" s="5">
        <f t="shared" si="3"/>
        <v>2</v>
      </c>
      <c r="N8" s="4">
        <f t="shared" si="4"/>
        <v>147429.196</v>
      </c>
      <c r="O8" s="5">
        <f t="shared" si="5"/>
        <v>2</v>
      </c>
      <c r="P8" s="5">
        <f t="shared" si="5"/>
        <v>2</v>
      </c>
      <c r="Q8" s="41">
        <f t="shared" si="6"/>
        <v>5</v>
      </c>
    </row>
    <row r="9" spans="1:17" s="6" customFormat="1" ht="18" customHeight="1">
      <c r="A9" s="27"/>
      <c r="B9" s="43">
        <v>2072</v>
      </c>
      <c r="C9" s="42" t="s">
        <v>46</v>
      </c>
      <c r="D9" s="43" t="s">
        <v>45</v>
      </c>
      <c r="E9" s="56" t="s">
        <v>71</v>
      </c>
      <c r="F9" s="1">
        <v>0.24572916666666667</v>
      </c>
      <c r="G9" s="2">
        <v>1</v>
      </c>
      <c r="H9" s="3">
        <f t="shared" si="0"/>
        <v>23.568645833333335</v>
      </c>
      <c r="I9" s="4">
        <f t="shared" si="1"/>
        <v>135531</v>
      </c>
      <c r="J9" s="44">
        <v>1.167</v>
      </c>
      <c r="K9" s="4">
        <f t="shared" si="2"/>
        <v>158164.677</v>
      </c>
      <c r="L9" s="5">
        <f t="shared" si="3"/>
        <v>3</v>
      </c>
      <c r="M9" s="5">
        <f t="shared" si="3"/>
        <v>3</v>
      </c>
      <c r="N9" s="4">
        <f t="shared" si="4"/>
        <v>158164.677</v>
      </c>
      <c r="O9" s="5">
        <f t="shared" si="5"/>
        <v>3</v>
      </c>
      <c r="P9" s="5">
        <f t="shared" si="5"/>
        <v>3</v>
      </c>
      <c r="Q9" s="41">
        <f t="shared" si="6"/>
        <v>7.5</v>
      </c>
    </row>
    <row r="10" spans="1:17" s="6" customFormat="1" ht="18" customHeight="1">
      <c r="A10" s="27"/>
      <c r="B10" s="43">
        <v>191</v>
      </c>
      <c r="C10" s="42" t="s">
        <v>25</v>
      </c>
      <c r="D10" s="43" t="s">
        <v>22</v>
      </c>
      <c r="E10" s="42" t="s">
        <v>65</v>
      </c>
      <c r="F10" s="1">
        <v>0.0284375</v>
      </c>
      <c r="G10" s="2">
        <v>1</v>
      </c>
      <c r="H10" s="3">
        <f t="shared" si="0"/>
        <v>23.351354166666667</v>
      </c>
      <c r="I10" s="4">
        <f t="shared" si="1"/>
        <v>116757</v>
      </c>
      <c r="J10" s="44">
        <v>1.373</v>
      </c>
      <c r="K10" s="4">
        <f t="shared" si="2"/>
        <v>160307.361</v>
      </c>
      <c r="L10" s="5">
        <f t="shared" si="3"/>
        <v>4</v>
      </c>
      <c r="M10" s="5">
        <f t="shared" si="3"/>
        <v>4</v>
      </c>
      <c r="N10" s="4">
        <f t="shared" si="4"/>
        <v>160307.361</v>
      </c>
      <c r="O10" s="5">
        <f t="shared" si="5"/>
        <v>4</v>
      </c>
      <c r="P10" s="5">
        <f t="shared" si="5"/>
        <v>4</v>
      </c>
      <c r="Q10" s="41">
        <f t="shared" si="6"/>
        <v>10</v>
      </c>
    </row>
    <row r="11" spans="1:17" s="6" customFormat="1" ht="18" customHeight="1">
      <c r="A11" s="27"/>
      <c r="B11" s="43">
        <v>2040</v>
      </c>
      <c r="C11" s="42" t="s">
        <v>47</v>
      </c>
      <c r="D11" s="43" t="s">
        <v>45</v>
      </c>
      <c r="E11" s="42" t="s">
        <v>72</v>
      </c>
      <c r="F11" s="1">
        <v>0.3142476851851852</v>
      </c>
      <c r="G11" s="2">
        <v>1</v>
      </c>
      <c r="H11" s="3">
        <f t="shared" si="0"/>
        <v>23.637164351851855</v>
      </c>
      <c r="I11" s="4">
        <f t="shared" si="1"/>
        <v>141451</v>
      </c>
      <c r="J11" s="44">
        <v>1.166</v>
      </c>
      <c r="K11" s="4">
        <f t="shared" si="2"/>
        <v>164931.86599999998</v>
      </c>
      <c r="L11" s="5">
        <f t="shared" si="3"/>
        <v>5</v>
      </c>
      <c r="M11" s="5">
        <f t="shared" si="3"/>
        <v>5</v>
      </c>
      <c r="N11" s="4">
        <f t="shared" si="4"/>
        <v>164931.86599999998</v>
      </c>
      <c r="O11" s="5">
        <f t="shared" si="5"/>
        <v>5</v>
      </c>
      <c r="P11" s="5">
        <f t="shared" si="5"/>
        <v>5</v>
      </c>
      <c r="Q11" s="41">
        <f t="shared" si="6"/>
        <v>12.5</v>
      </c>
    </row>
    <row r="12" spans="1:17" s="6" customFormat="1" ht="18" customHeight="1">
      <c r="A12" s="27"/>
      <c r="B12" s="43">
        <v>532</v>
      </c>
      <c r="C12" s="42" t="s">
        <v>49</v>
      </c>
      <c r="D12" s="43" t="s">
        <v>27</v>
      </c>
      <c r="E12" s="42" t="s">
        <v>75</v>
      </c>
      <c r="F12" s="1">
        <v>0.33118055555555553</v>
      </c>
      <c r="G12" s="2">
        <v>1</v>
      </c>
      <c r="H12" s="3">
        <f t="shared" si="0"/>
        <v>23.654097222222223</v>
      </c>
      <c r="I12" s="4">
        <f t="shared" si="1"/>
        <v>142914</v>
      </c>
      <c r="J12" s="44">
        <v>1.161</v>
      </c>
      <c r="K12" s="4">
        <f t="shared" si="2"/>
        <v>165923.154</v>
      </c>
      <c r="L12" s="5">
        <f t="shared" si="3"/>
        <v>6</v>
      </c>
      <c r="M12" s="5">
        <f t="shared" si="3"/>
        <v>6</v>
      </c>
      <c r="N12" s="4">
        <f t="shared" si="4"/>
        <v>165923.154</v>
      </c>
      <c r="O12" s="5">
        <f t="shared" si="5"/>
        <v>6</v>
      </c>
      <c r="P12" s="5">
        <f t="shared" si="5"/>
        <v>6</v>
      </c>
      <c r="Q12" s="41">
        <f t="shared" si="6"/>
        <v>15</v>
      </c>
    </row>
    <row r="13" spans="1:17" s="6" customFormat="1" ht="18" customHeight="1">
      <c r="A13" s="27"/>
      <c r="B13" s="43">
        <v>441</v>
      </c>
      <c r="C13" s="42" t="s">
        <v>62</v>
      </c>
      <c r="D13" s="43" t="s">
        <v>63</v>
      </c>
      <c r="E13" s="42" t="s">
        <v>74</v>
      </c>
      <c r="F13" s="1">
        <v>0.43612268518518515</v>
      </c>
      <c r="G13" s="2">
        <v>1</v>
      </c>
      <c r="H13" s="3">
        <f t="shared" si="0"/>
        <v>23.759039351851854</v>
      </c>
      <c r="I13" s="4">
        <f t="shared" si="1"/>
        <v>151981</v>
      </c>
      <c r="J13" s="44">
        <v>1.101</v>
      </c>
      <c r="K13" s="4">
        <f t="shared" si="2"/>
        <v>167331.081</v>
      </c>
      <c r="L13" s="5">
        <f t="shared" si="3"/>
        <v>7</v>
      </c>
      <c r="M13" s="5">
        <f t="shared" si="3"/>
        <v>7</v>
      </c>
      <c r="N13" s="4">
        <f t="shared" si="4"/>
        <v>167331.081</v>
      </c>
      <c r="O13" s="5">
        <f t="shared" si="5"/>
        <v>7</v>
      </c>
      <c r="P13" s="5">
        <f t="shared" si="5"/>
        <v>7</v>
      </c>
      <c r="Q13" s="41">
        <f t="shared" si="6"/>
        <v>17.5</v>
      </c>
    </row>
    <row r="14" spans="1:17" s="6" customFormat="1" ht="18" customHeight="1">
      <c r="A14" s="27"/>
      <c r="B14" s="43">
        <v>364</v>
      </c>
      <c r="C14" s="42" t="s">
        <v>57</v>
      </c>
      <c r="D14" s="60" t="s">
        <v>22</v>
      </c>
      <c r="E14" s="61" t="s">
        <v>80</v>
      </c>
      <c r="F14" s="62">
        <v>0.44328703703703703</v>
      </c>
      <c r="G14" s="63">
        <v>1</v>
      </c>
      <c r="H14" s="64">
        <f t="shared" si="0"/>
        <v>23.766203703703706</v>
      </c>
      <c r="I14" s="65">
        <f t="shared" si="1"/>
        <v>152600</v>
      </c>
      <c r="J14" s="66">
        <v>1.11</v>
      </c>
      <c r="K14" s="65">
        <f t="shared" si="2"/>
        <v>169386.00000000003</v>
      </c>
      <c r="L14" s="67">
        <f t="shared" si="3"/>
        <v>8</v>
      </c>
      <c r="M14" s="67">
        <f t="shared" si="3"/>
        <v>8</v>
      </c>
      <c r="N14" s="65">
        <f t="shared" si="4"/>
        <v>169386.00000000003</v>
      </c>
      <c r="O14" s="67">
        <f t="shared" si="5"/>
        <v>8</v>
      </c>
      <c r="P14" s="67">
        <f t="shared" si="5"/>
        <v>8</v>
      </c>
      <c r="Q14" s="68">
        <f t="shared" si="6"/>
        <v>20</v>
      </c>
    </row>
    <row r="15" spans="1:17" s="6" customFormat="1" ht="18" customHeight="1">
      <c r="A15" s="27"/>
      <c r="B15" s="43">
        <v>4446</v>
      </c>
      <c r="C15" s="42" t="s">
        <v>61</v>
      </c>
      <c r="D15" s="43" t="s">
        <v>22</v>
      </c>
      <c r="E15" s="42" t="s">
        <v>86</v>
      </c>
      <c r="F15" s="1">
        <v>0.402037037037037</v>
      </c>
      <c r="G15" s="2">
        <v>1</v>
      </c>
      <c r="H15" s="3">
        <f t="shared" si="0"/>
        <v>23.724953703703704</v>
      </c>
      <c r="I15" s="4">
        <f t="shared" si="1"/>
        <v>149036</v>
      </c>
      <c r="J15" s="44">
        <v>1.155</v>
      </c>
      <c r="K15" s="4">
        <f t="shared" si="2"/>
        <v>172136.58000000002</v>
      </c>
      <c r="L15" s="5">
        <f t="shared" si="3"/>
        <v>9</v>
      </c>
      <c r="M15" s="5">
        <f t="shared" si="3"/>
        <v>9</v>
      </c>
      <c r="N15" s="4">
        <f t="shared" si="4"/>
        <v>172136.58000000002</v>
      </c>
      <c r="O15" s="5">
        <f t="shared" si="5"/>
        <v>9</v>
      </c>
      <c r="P15" s="5">
        <f t="shared" si="5"/>
        <v>9</v>
      </c>
      <c r="Q15" s="41">
        <f t="shared" si="6"/>
        <v>22.5</v>
      </c>
    </row>
    <row r="16" spans="1:17" s="6" customFormat="1" ht="18" customHeight="1">
      <c r="A16" s="27"/>
      <c r="B16" s="43">
        <v>7400</v>
      </c>
      <c r="C16" s="42" t="s">
        <v>48</v>
      </c>
      <c r="D16" s="43" t="s">
        <v>27</v>
      </c>
      <c r="E16" s="42" t="s">
        <v>73</v>
      </c>
      <c r="F16" s="1">
        <v>0.39038194444444446</v>
      </c>
      <c r="G16" s="2">
        <v>1</v>
      </c>
      <c r="H16" s="3">
        <f t="shared" si="0"/>
        <v>23.713298611111114</v>
      </c>
      <c r="I16" s="4">
        <f t="shared" si="1"/>
        <v>148029</v>
      </c>
      <c r="J16" s="44">
        <v>1.165</v>
      </c>
      <c r="K16" s="4">
        <f t="shared" si="2"/>
        <v>172453.785</v>
      </c>
      <c r="L16" s="5">
        <f t="shared" si="3"/>
        <v>10</v>
      </c>
      <c r="M16" s="5">
        <f t="shared" si="3"/>
        <v>10</v>
      </c>
      <c r="N16" s="4">
        <f t="shared" si="4"/>
        <v>172453.785</v>
      </c>
      <c r="O16" s="5">
        <f t="shared" si="5"/>
        <v>10</v>
      </c>
      <c r="P16" s="5">
        <f t="shared" si="5"/>
        <v>10</v>
      </c>
      <c r="Q16" s="41">
        <f t="shared" si="6"/>
        <v>25</v>
      </c>
    </row>
    <row r="17" spans="1:17" s="6" customFormat="1" ht="18" customHeight="1">
      <c r="A17" s="27"/>
      <c r="B17" s="43">
        <v>1901</v>
      </c>
      <c r="C17" s="56" t="s">
        <v>44</v>
      </c>
      <c r="D17" s="43" t="s">
        <v>45</v>
      </c>
      <c r="E17" s="42" t="s">
        <v>70</v>
      </c>
      <c r="F17" s="1">
        <v>0.39265046296296297</v>
      </c>
      <c r="G17" s="2">
        <v>1</v>
      </c>
      <c r="H17" s="3">
        <f t="shared" si="0"/>
        <v>23.71556712962963</v>
      </c>
      <c r="I17" s="4">
        <f t="shared" si="1"/>
        <v>148225</v>
      </c>
      <c r="J17" s="44">
        <v>1.167</v>
      </c>
      <c r="K17" s="4">
        <f t="shared" si="2"/>
        <v>172978.575</v>
      </c>
      <c r="L17" s="5">
        <f t="shared" si="3"/>
        <v>11</v>
      </c>
      <c r="M17" s="5">
        <f t="shared" si="3"/>
        <v>11</v>
      </c>
      <c r="N17" s="4">
        <f t="shared" si="4"/>
        <v>172978.575</v>
      </c>
      <c r="O17" s="5">
        <f t="shared" si="5"/>
        <v>11</v>
      </c>
      <c r="P17" s="5">
        <f t="shared" si="5"/>
        <v>11</v>
      </c>
      <c r="Q17" s="41">
        <f t="shared" si="6"/>
        <v>27.5</v>
      </c>
    </row>
    <row r="18" spans="1:17" s="6" customFormat="1" ht="18" customHeight="1">
      <c r="A18" s="27"/>
      <c r="B18" s="43">
        <v>1070</v>
      </c>
      <c r="C18" s="42" t="s">
        <v>36</v>
      </c>
      <c r="D18" s="43" t="s">
        <v>37</v>
      </c>
      <c r="E18" s="57" t="s">
        <v>87</v>
      </c>
      <c r="F18" s="1">
        <v>0.8988310185185185</v>
      </c>
      <c r="G18" s="2">
        <v>1</v>
      </c>
      <c r="H18" s="3">
        <f t="shared" si="0"/>
        <v>0.22174768518518517</v>
      </c>
      <c r="I18" s="4">
        <f t="shared" si="1"/>
        <v>105559</v>
      </c>
      <c r="J18" s="44">
        <v>1.645</v>
      </c>
      <c r="K18" s="4">
        <f t="shared" si="2"/>
        <v>173644.555</v>
      </c>
      <c r="L18" s="5">
        <f t="shared" si="3"/>
        <v>12</v>
      </c>
      <c r="M18" s="5">
        <f t="shared" si="3"/>
        <v>12</v>
      </c>
      <c r="N18" s="4">
        <f t="shared" si="4"/>
        <v>173644.555</v>
      </c>
      <c r="O18" s="5">
        <f t="shared" si="5"/>
        <v>12</v>
      </c>
      <c r="P18" s="5">
        <f t="shared" si="5"/>
        <v>12</v>
      </c>
      <c r="Q18" s="41">
        <f t="shared" si="6"/>
        <v>30</v>
      </c>
    </row>
    <row r="19" spans="1:17" s="6" customFormat="1" ht="18" customHeight="1">
      <c r="A19" s="27"/>
      <c r="B19" s="43">
        <v>3131</v>
      </c>
      <c r="C19" s="42" t="s">
        <v>59</v>
      </c>
      <c r="D19" s="60" t="s">
        <v>20</v>
      </c>
      <c r="E19" s="69" t="s">
        <v>84</v>
      </c>
      <c r="F19" s="62">
        <v>0.557962962962963</v>
      </c>
      <c r="G19" s="63">
        <v>1</v>
      </c>
      <c r="H19" s="64">
        <f t="shared" si="0"/>
        <v>23.880879629629632</v>
      </c>
      <c r="I19" s="65">
        <f t="shared" si="1"/>
        <v>162508</v>
      </c>
      <c r="J19" s="66">
        <v>1.081</v>
      </c>
      <c r="K19" s="65">
        <f t="shared" si="2"/>
        <v>175671.148</v>
      </c>
      <c r="L19" s="67">
        <f t="shared" si="3"/>
        <v>13</v>
      </c>
      <c r="M19" s="67">
        <f t="shared" si="3"/>
        <v>13</v>
      </c>
      <c r="N19" s="65">
        <f t="shared" si="4"/>
        <v>175671.148</v>
      </c>
      <c r="O19" s="67">
        <f t="shared" si="5"/>
        <v>13</v>
      </c>
      <c r="P19" s="67">
        <f t="shared" si="5"/>
        <v>13</v>
      </c>
      <c r="Q19" s="68">
        <f t="shared" si="6"/>
        <v>32.5</v>
      </c>
    </row>
    <row r="20" spans="1:17" s="6" customFormat="1" ht="18" customHeight="1">
      <c r="A20" s="27"/>
      <c r="B20" s="43">
        <v>480</v>
      </c>
      <c r="C20" s="42" t="s">
        <v>50</v>
      </c>
      <c r="D20" s="60" t="s">
        <v>27</v>
      </c>
      <c r="E20" s="69" t="s">
        <v>76</v>
      </c>
      <c r="F20" s="62">
        <v>0.49682870370370374</v>
      </c>
      <c r="G20" s="63">
        <v>1</v>
      </c>
      <c r="H20" s="64">
        <f t="shared" si="0"/>
        <v>23.81974537037037</v>
      </c>
      <c r="I20" s="65">
        <f t="shared" si="1"/>
        <v>157226</v>
      </c>
      <c r="J20" s="66">
        <v>1.16</v>
      </c>
      <c r="K20" s="65">
        <f t="shared" si="2"/>
        <v>182382.15999999997</v>
      </c>
      <c r="L20" s="67">
        <f t="shared" si="3"/>
        <v>14</v>
      </c>
      <c r="M20" s="67">
        <f t="shared" si="3"/>
        <v>14</v>
      </c>
      <c r="N20" s="65">
        <f t="shared" si="4"/>
        <v>182382.15999999997</v>
      </c>
      <c r="O20" s="67">
        <f t="shared" si="5"/>
        <v>14</v>
      </c>
      <c r="P20" s="67">
        <f t="shared" si="5"/>
        <v>14</v>
      </c>
      <c r="Q20" s="68">
        <f t="shared" si="6"/>
        <v>35</v>
      </c>
    </row>
    <row r="21" spans="1:17" s="6" customFormat="1" ht="18" customHeight="1">
      <c r="A21" s="27"/>
      <c r="B21" s="43">
        <v>1358</v>
      </c>
      <c r="C21" s="42" t="s">
        <v>24</v>
      </c>
      <c r="D21" s="60" t="s">
        <v>30</v>
      </c>
      <c r="E21" s="69" t="s">
        <v>83</v>
      </c>
      <c r="F21" s="62">
        <v>0.6345949074074074</v>
      </c>
      <c r="G21" s="63">
        <v>1</v>
      </c>
      <c r="H21" s="64">
        <f t="shared" si="0"/>
        <v>23.957511574074076</v>
      </c>
      <c r="I21" s="65">
        <f t="shared" si="1"/>
        <v>169129</v>
      </c>
      <c r="J21" s="66">
        <v>1.083</v>
      </c>
      <c r="K21" s="65">
        <f t="shared" si="2"/>
        <v>183166.707</v>
      </c>
      <c r="L21" s="67">
        <f t="shared" si="3"/>
        <v>15</v>
      </c>
      <c r="M21" s="67">
        <f t="shared" si="3"/>
        <v>15</v>
      </c>
      <c r="N21" s="65">
        <f t="shared" si="4"/>
        <v>183166.707</v>
      </c>
      <c r="O21" s="67">
        <f t="shared" si="5"/>
        <v>15</v>
      </c>
      <c r="P21" s="67">
        <f t="shared" si="5"/>
        <v>15</v>
      </c>
      <c r="Q21" s="68">
        <f t="shared" si="6"/>
        <v>37.5</v>
      </c>
    </row>
    <row r="22" spans="1:17" s="6" customFormat="1" ht="18" customHeight="1">
      <c r="A22" s="27"/>
      <c r="B22" s="43">
        <v>1807</v>
      </c>
      <c r="C22" s="42" t="s">
        <v>21</v>
      </c>
      <c r="D22" s="60" t="s">
        <v>51</v>
      </c>
      <c r="E22" s="69" t="s">
        <v>77</v>
      </c>
      <c r="F22" s="62">
        <v>0.5770949074074074</v>
      </c>
      <c r="G22" s="63">
        <v>1</v>
      </c>
      <c r="H22" s="64">
        <f t="shared" si="0"/>
        <v>23.900011574074075</v>
      </c>
      <c r="I22" s="65">
        <f t="shared" si="1"/>
        <v>164161</v>
      </c>
      <c r="J22" s="66">
        <v>1.134</v>
      </c>
      <c r="K22" s="65">
        <f t="shared" si="2"/>
        <v>186158.574</v>
      </c>
      <c r="L22" s="67">
        <f t="shared" si="3"/>
        <v>16</v>
      </c>
      <c r="M22" s="67">
        <f t="shared" si="3"/>
        <v>16</v>
      </c>
      <c r="N22" s="65">
        <f t="shared" si="4"/>
        <v>186158.574</v>
      </c>
      <c r="O22" s="67">
        <f t="shared" si="5"/>
        <v>16</v>
      </c>
      <c r="P22" s="67">
        <f t="shared" si="5"/>
        <v>16</v>
      </c>
      <c r="Q22" s="68">
        <f t="shared" si="6"/>
        <v>40</v>
      </c>
    </row>
    <row r="23" spans="1:17" s="6" customFormat="1" ht="18" customHeight="1">
      <c r="A23" s="27"/>
      <c r="B23" s="43">
        <v>4004</v>
      </c>
      <c r="C23" s="42" t="s">
        <v>60</v>
      </c>
      <c r="D23" s="43" t="s">
        <v>20</v>
      </c>
      <c r="E23" s="57" t="s">
        <v>85</v>
      </c>
      <c r="F23" s="1">
        <v>0.7817476851851852</v>
      </c>
      <c r="G23" s="2">
        <v>2</v>
      </c>
      <c r="H23" s="3">
        <f t="shared" si="0"/>
        <v>0.10466435185185186</v>
      </c>
      <c r="I23" s="4">
        <f t="shared" si="1"/>
        <v>181843</v>
      </c>
      <c r="J23" s="44">
        <v>1.081</v>
      </c>
      <c r="K23" s="4">
        <f t="shared" si="2"/>
        <v>196572.283</v>
      </c>
      <c r="L23" s="5">
        <f t="shared" si="3"/>
        <v>17</v>
      </c>
      <c r="M23" s="5">
        <f t="shared" si="3"/>
        <v>17</v>
      </c>
      <c r="N23" s="4">
        <f t="shared" si="4"/>
        <v>196572.283</v>
      </c>
      <c r="O23" s="5">
        <f t="shared" si="5"/>
        <v>17</v>
      </c>
      <c r="P23" s="5">
        <f t="shared" si="5"/>
        <v>17</v>
      </c>
      <c r="Q23" s="41">
        <f t="shared" si="6"/>
        <v>42.5</v>
      </c>
    </row>
    <row r="24" spans="1:17" s="6" customFormat="1" ht="18" customHeight="1">
      <c r="A24" s="27"/>
      <c r="B24" s="43" t="s">
        <v>52</v>
      </c>
      <c r="C24" s="42" t="s">
        <v>53</v>
      </c>
      <c r="D24" s="43" t="s">
        <v>54</v>
      </c>
      <c r="E24" s="57" t="s">
        <v>78</v>
      </c>
      <c r="F24" s="1">
        <v>0.7258449074074074</v>
      </c>
      <c r="G24" s="2">
        <v>2</v>
      </c>
      <c r="H24" s="3">
        <f t="shared" si="0"/>
        <v>0.048761574074074</v>
      </c>
      <c r="I24" s="4">
        <f t="shared" si="1"/>
        <v>177013</v>
      </c>
      <c r="J24" s="44">
        <v>1.117</v>
      </c>
      <c r="K24" s="4">
        <f t="shared" si="2"/>
        <v>197723.521</v>
      </c>
      <c r="L24" s="5">
        <f t="shared" si="3"/>
        <v>18</v>
      </c>
      <c r="M24" s="5">
        <f t="shared" si="3"/>
        <v>18</v>
      </c>
      <c r="N24" s="4">
        <f t="shared" si="4"/>
        <v>197723.521</v>
      </c>
      <c r="O24" s="5">
        <f t="shared" si="5"/>
        <v>18</v>
      </c>
      <c r="P24" s="5">
        <f t="shared" si="5"/>
        <v>18</v>
      </c>
      <c r="Q24" s="41">
        <f t="shared" si="6"/>
        <v>45</v>
      </c>
    </row>
    <row r="25" spans="1:17" s="6" customFormat="1" ht="18" customHeight="1">
      <c r="A25" s="27"/>
      <c r="B25" s="43" t="s">
        <v>55</v>
      </c>
      <c r="C25" s="42" t="s">
        <v>56</v>
      </c>
      <c r="D25" s="43" t="s">
        <v>28</v>
      </c>
      <c r="E25" s="57" t="s">
        <v>79</v>
      </c>
      <c r="F25" s="1">
        <v>0.7411574074074073</v>
      </c>
      <c r="G25" s="2">
        <v>2</v>
      </c>
      <c r="H25" s="3">
        <f t="shared" si="0"/>
        <v>0.06407407407407395</v>
      </c>
      <c r="I25" s="4">
        <f t="shared" si="1"/>
        <v>178336</v>
      </c>
      <c r="J25" s="44">
        <v>1.112</v>
      </c>
      <c r="K25" s="4">
        <f t="shared" si="2"/>
        <v>198309.632</v>
      </c>
      <c r="L25" s="5">
        <f t="shared" si="3"/>
        <v>19</v>
      </c>
      <c r="M25" s="5">
        <f t="shared" si="3"/>
        <v>19</v>
      </c>
      <c r="N25" s="4">
        <f t="shared" si="4"/>
        <v>198309.632</v>
      </c>
      <c r="O25" s="5">
        <f t="shared" si="5"/>
        <v>19</v>
      </c>
      <c r="P25" s="5">
        <f t="shared" si="5"/>
        <v>19</v>
      </c>
      <c r="Q25" s="41">
        <f t="shared" si="6"/>
        <v>47.5</v>
      </c>
    </row>
    <row r="26" spans="1:17" s="6" customFormat="1" ht="18" customHeight="1">
      <c r="A26" s="27"/>
      <c r="B26" s="43">
        <v>2906</v>
      </c>
      <c r="C26" s="42" t="s">
        <v>58</v>
      </c>
      <c r="D26" s="43" t="s">
        <v>29</v>
      </c>
      <c r="E26" s="57" t="s">
        <v>81</v>
      </c>
      <c r="F26" s="1">
        <v>0.755011574074074</v>
      </c>
      <c r="G26" s="2">
        <v>2</v>
      </c>
      <c r="H26" s="3">
        <f t="shared" si="0"/>
        <v>0.07792824074074067</v>
      </c>
      <c r="I26" s="4">
        <f t="shared" si="1"/>
        <v>179533</v>
      </c>
      <c r="J26" s="44">
        <v>1.109</v>
      </c>
      <c r="K26" s="4">
        <f t="shared" si="2"/>
        <v>199102.097</v>
      </c>
      <c r="L26" s="5">
        <f t="shared" si="3"/>
        <v>20</v>
      </c>
      <c r="M26" s="5">
        <f t="shared" si="3"/>
        <v>20</v>
      </c>
      <c r="N26" s="4">
        <f t="shared" si="4"/>
        <v>199102.097</v>
      </c>
      <c r="O26" s="5">
        <f t="shared" si="5"/>
        <v>20</v>
      </c>
      <c r="P26" s="5">
        <f t="shared" si="5"/>
        <v>20</v>
      </c>
      <c r="Q26" s="41">
        <f t="shared" si="6"/>
        <v>50</v>
      </c>
    </row>
    <row r="27" spans="1:17" s="6" customFormat="1" ht="18" customHeight="1">
      <c r="A27" s="27"/>
      <c r="B27" s="43">
        <v>1081</v>
      </c>
      <c r="C27" s="42" t="s">
        <v>40</v>
      </c>
      <c r="D27" s="43" t="s">
        <v>23</v>
      </c>
      <c r="E27" s="57" t="s">
        <v>67</v>
      </c>
      <c r="F27" s="1">
        <v>0.45031249999999995</v>
      </c>
      <c r="G27" s="2">
        <v>1</v>
      </c>
      <c r="H27" s="3">
        <f t="shared" si="0"/>
        <v>23.773229166666667</v>
      </c>
      <c r="I27" s="4">
        <f t="shared" si="1"/>
        <v>153207</v>
      </c>
      <c r="J27" s="44">
        <v>1.333</v>
      </c>
      <c r="K27" s="4">
        <f t="shared" si="2"/>
        <v>204224.93099999998</v>
      </c>
      <c r="L27" s="5">
        <f t="shared" si="3"/>
        <v>21</v>
      </c>
      <c r="M27" s="5">
        <f t="shared" si="3"/>
        <v>21</v>
      </c>
      <c r="N27" s="4">
        <f t="shared" si="4"/>
        <v>204224.93099999998</v>
      </c>
      <c r="O27" s="5">
        <f t="shared" si="5"/>
        <v>21</v>
      </c>
      <c r="P27" s="5">
        <f t="shared" si="5"/>
        <v>21</v>
      </c>
      <c r="Q27" s="41">
        <f t="shared" si="6"/>
        <v>52.5</v>
      </c>
    </row>
    <row r="28" spans="1:17" s="6" customFormat="1" ht="18" customHeight="1">
      <c r="A28" s="27"/>
      <c r="B28" s="43">
        <v>1083</v>
      </c>
      <c r="C28" s="42" t="s">
        <v>41</v>
      </c>
      <c r="D28" s="43" t="s">
        <v>23</v>
      </c>
      <c r="E28" s="57" t="s">
        <v>68</v>
      </c>
      <c r="F28" s="1">
        <v>0.5531828703703704</v>
      </c>
      <c r="G28" s="2">
        <v>1</v>
      </c>
      <c r="H28" s="3">
        <f t="shared" si="0"/>
        <v>23.87609953703704</v>
      </c>
      <c r="I28" s="4">
        <f t="shared" si="1"/>
        <v>162095</v>
      </c>
      <c r="J28" s="44">
        <v>1.331</v>
      </c>
      <c r="K28" s="4">
        <f t="shared" si="2"/>
        <v>215748.445</v>
      </c>
      <c r="L28" s="5">
        <f t="shared" si="3"/>
        <v>22</v>
      </c>
      <c r="M28" s="5">
        <f t="shared" si="3"/>
        <v>22</v>
      </c>
      <c r="N28" s="4">
        <f t="shared" si="4"/>
        <v>215748.445</v>
      </c>
      <c r="O28" s="5">
        <f t="shared" si="5"/>
        <v>22</v>
      </c>
      <c r="P28" s="5">
        <f t="shared" si="5"/>
        <v>22</v>
      </c>
      <c r="Q28" s="41">
        <f t="shared" si="6"/>
        <v>55</v>
      </c>
    </row>
    <row r="29" spans="1:17" s="6" customFormat="1" ht="18" customHeight="1">
      <c r="A29" s="27"/>
      <c r="B29" s="43">
        <v>1082</v>
      </c>
      <c r="C29" s="42" t="s">
        <v>39</v>
      </c>
      <c r="D29" s="43" t="s">
        <v>23</v>
      </c>
      <c r="E29" s="57" t="s">
        <v>66</v>
      </c>
      <c r="F29" s="1">
        <v>0.6101851851851852</v>
      </c>
      <c r="G29" s="2">
        <v>1</v>
      </c>
      <c r="H29" s="3">
        <f t="shared" si="0"/>
        <v>23.933101851851852</v>
      </c>
      <c r="I29" s="4">
        <f t="shared" si="1"/>
        <v>167020</v>
      </c>
      <c r="J29" s="44">
        <v>1.334</v>
      </c>
      <c r="K29" s="4">
        <f t="shared" si="2"/>
        <v>222804.68000000002</v>
      </c>
      <c r="L29" s="5">
        <f t="shared" si="3"/>
        <v>23</v>
      </c>
      <c r="M29" s="5">
        <f t="shared" si="3"/>
        <v>23</v>
      </c>
      <c r="N29" s="4">
        <f t="shared" si="4"/>
        <v>222804.68000000002</v>
      </c>
      <c r="O29" s="5">
        <f t="shared" si="5"/>
        <v>23</v>
      </c>
      <c r="P29" s="5">
        <f t="shared" si="5"/>
        <v>23</v>
      </c>
      <c r="Q29" s="41">
        <f t="shared" si="6"/>
        <v>57.5</v>
      </c>
    </row>
    <row r="30" spans="1:17" s="6" customFormat="1" ht="18" customHeight="1">
      <c r="A30" s="27"/>
      <c r="B30" s="43">
        <v>2111</v>
      </c>
      <c r="C30" s="42" t="s">
        <v>31</v>
      </c>
      <c r="D30" s="43" t="s">
        <v>20</v>
      </c>
      <c r="E30" s="42" t="s">
        <v>82</v>
      </c>
      <c r="F30" s="1" t="s">
        <v>88</v>
      </c>
      <c r="G30" s="2"/>
      <c r="H30" s="3"/>
      <c r="I30" s="4"/>
      <c r="J30" s="44">
        <v>1.086</v>
      </c>
      <c r="K30" s="4" t="s">
        <v>88</v>
      </c>
      <c r="L30" s="5"/>
      <c r="M30" s="5">
        <v>25</v>
      </c>
      <c r="N30" s="4" t="s">
        <v>88</v>
      </c>
      <c r="O30" s="5"/>
      <c r="P30" s="5">
        <v>25</v>
      </c>
      <c r="Q30" s="41">
        <f t="shared" si="6"/>
        <v>62.5</v>
      </c>
    </row>
    <row r="31" spans="1:17" s="6" customFormat="1" ht="15" customHeight="1">
      <c r="A31" s="27"/>
      <c r="B31" s="47"/>
      <c r="C31" s="58"/>
      <c r="D31" s="47"/>
      <c r="E31" s="47"/>
      <c r="F31" s="48"/>
      <c r="G31" s="49"/>
      <c r="H31" s="50"/>
      <c r="I31" s="51"/>
      <c r="J31" s="52"/>
      <c r="K31" s="51"/>
      <c r="L31" s="53"/>
      <c r="M31" s="53"/>
      <c r="N31" s="51"/>
      <c r="O31" s="53"/>
      <c r="P31" s="53"/>
      <c r="Q31" s="54"/>
    </row>
    <row r="32" spans="1:17" s="6" customFormat="1" ht="15" customHeight="1">
      <c r="A32" s="27"/>
      <c r="B32" s="59" t="s">
        <v>90</v>
      </c>
      <c r="C32" s="47"/>
      <c r="D32" s="47"/>
      <c r="E32" s="47"/>
      <c r="F32" s="48"/>
      <c r="G32" s="49"/>
      <c r="H32" s="50"/>
      <c r="I32" s="51"/>
      <c r="J32" s="52"/>
      <c r="K32" s="51"/>
      <c r="L32" s="53"/>
      <c r="M32" s="53"/>
      <c r="N32" s="51"/>
      <c r="O32" s="53"/>
      <c r="P32" s="53"/>
      <c r="Q32" s="54"/>
    </row>
    <row r="33" spans="1:17" s="6" customFormat="1" ht="15" customHeight="1">
      <c r="A33" s="27"/>
      <c r="B33" s="47"/>
      <c r="C33" s="47"/>
      <c r="D33" s="47"/>
      <c r="E33" s="47"/>
      <c r="F33" s="48"/>
      <c r="G33" s="49"/>
      <c r="H33" s="50"/>
      <c r="I33" s="51"/>
      <c r="J33" s="52"/>
      <c r="K33" s="51"/>
      <c r="L33" s="53"/>
      <c r="M33" s="53"/>
      <c r="N33" s="51"/>
      <c r="O33" s="53"/>
      <c r="P33" s="53"/>
      <c r="Q33" s="54"/>
    </row>
    <row r="34" spans="1:17" s="6" customFormat="1" ht="15" customHeight="1">
      <c r="A34" s="27"/>
      <c r="B34" s="47"/>
      <c r="C34" s="47"/>
      <c r="D34" s="58"/>
      <c r="E34" s="58"/>
      <c r="F34" s="48"/>
      <c r="G34" s="49"/>
      <c r="H34" s="50"/>
      <c r="I34" s="51"/>
      <c r="J34" s="52"/>
      <c r="K34" s="51"/>
      <c r="L34" s="53"/>
      <c r="M34" s="53"/>
      <c r="N34" s="51"/>
      <c r="O34" s="53"/>
      <c r="P34" s="53"/>
      <c r="Q34" s="54"/>
    </row>
    <row r="35" spans="1:17" s="6" customFormat="1" ht="15" customHeight="1">
      <c r="A35" s="27"/>
      <c r="B35" s="46" t="s">
        <v>32</v>
      </c>
      <c r="C35" s="47"/>
      <c r="D35" s="47"/>
      <c r="E35" s="47"/>
      <c r="F35" s="48"/>
      <c r="G35" s="49"/>
      <c r="H35" s="50"/>
      <c r="I35" s="51"/>
      <c r="J35" s="52"/>
      <c r="K35" s="51"/>
      <c r="L35" s="53"/>
      <c r="M35" s="34" t="s">
        <v>15</v>
      </c>
      <c r="N35" s="51"/>
      <c r="O35" s="53"/>
      <c r="P35" s="53"/>
      <c r="Q35" s="54"/>
    </row>
    <row r="36" spans="1:17" s="6" customFormat="1" ht="15" customHeight="1">
      <c r="A36" s="27"/>
      <c r="B36" s="47"/>
      <c r="C36" s="47"/>
      <c r="D36" s="47"/>
      <c r="E36" s="47"/>
      <c r="F36" s="48"/>
      <c r="G36" s="49"/>
      <c r="H36" s="50"/>
      <c r="I36" s="51"/>
      <c r="J36" s="52"/>
      <c r="K36" s="51"/>
      <c r="M36" s="33" t="s">
        <v>91</v>
      </c>
      <c r="N36" s="51"/>
      <c r="O36" s="53"/>
      <c r="P36" s="53"/>
      <c r="Q36" s="54"/>
    </row>
  </sheetData>
  <sheetProtection/>
  <mergeCells count="8">
    <mergeCell ref="A5:A6"/>
    <mergeCell ref="C5:C6"/>
    <mergeCell ref="D5:D6"/>
    <mergeCell ref="E5:E6"/>
    <mergeCell ref="J5:J6"/>
    <mergeCell ref="K5:M5"/>
    <mergeCell ref="N5:P5"/>
    <mergeCell ref="G5:I5"/>
  </mergeCells>
  <printOptions/>
  <pageMargins left="0.35433070866141736" right="0" top="0.1968503937007874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2014-08-13T16:13:24Z</cp:lastPrinted>
  <dcterms:created xsi:type="dcterms:W3CDTF">2001-08-31T07:36:14Z</dcterms:created>
  <dcterms:modified xsi:type="dcterms:W3CDTF">2014-08-14T14:41:45Z</dcterms:modified>
  <cp:category/>
  <cp:version/>
  <cp:contentType/>
  <cp:contentStatus/>
</cp:coreProperties>
</file>